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shyb" sheetId="1" r:id="rId1"/>
    <sheet name="tlak" sheetId="2" r:id="rId2"/>
    <sheet name="trojskok" sheetId="3" r:id="rId3"/>
    <sheet name="vznos" sheetId="5" r:id="rId4"/>
    <sheet name="družstva" sheetId="7" r:id="rId5"/>
    <sheet name="jednotlivci" sheetId="9" r:id="rId6"/>
  </sheets>
  <externalReferences>
    <externalReference r:id="rId7"/>
    <externalReference r:id="rId8"/>
  </externalReferences>
  <definedNames>
    <definedName name="_xlnm.Print_Area" localSheetId="4">družstva!$A$1:$C$28</definedName>
    <definedName name="_xlnm.Print_Area" localSheetId="5">jednotlivci!$A$1:$R$69</definedName>
    <definedName name="_xlnm.Print_Area" localSheetId="0">shyb!$A$1:$G$67</definedName>
    <definedName name="_xlnm.Print_Area" localSheetId="1">tlak!$A$1:$G$67</definedName>
    <definedName name="_xlnm.Print_Area" localSheetId="2">trojskok!$A$1:$I$67</definedName>
    <definedName name="_xlnm.Print_Area" localSheetId="3">vznos!$A$1:$G$67</definedName>
  </definedNames>
  <calcPr calcId="125725"/>
</workbook>
</file>

<file path=xl/calcChain.xml><?xml version="1.0" encoding="utf-8"?>
<calcChain xmlns="http://schemas.openxmlformats.org/spreadsheetml/2006/main">
  <c r="E15" i="7"/>
  <c r="D15"/>
  <c r="E23"/>
  <c r="D23"/>
  <c r="E21"/>
  <c r="D21"/>
  <c r="E16"/>
  <c r="D16"/>
  <c r="E20"/>
  <c r="D20"/>
  <c r="E17"/>
  <c r="D17"/>
  <c r="E13"/>
  <c r="D13"/>
  <c r="E11"/>
  <c r="D11"/>
  <c r="E18"/>
  <c r="D18"/>
  <c r="E19"/>
  <c r="D19"/>
  <c r="E22"/>
  <c r="D22"/>
  <c r="E10"/>
  <c r="D10"/>
  <c r="E14"/>
  <c r="D14"/>
  <c r="E9"/>
  <c r="D9"/>
  <c r="E12"/>
  <c r="D12"/>
  <c r="V67" i="9"/>
  <c r="U67"/>
  <c r="T67"/>
  <c r="S67"/>
  <c r="O67"/>
  <c r="P67" s="1"/>
  <c r="L67"/>
  <c r="M67" s="1"/>
  <c r="I67"/>
  <c r="J67" s="1"/>
  <c r="F67"/>
  <c r="G67" s="1"/>
  <c r="V66"/>
  <c r="U66"/>
  <c r="T66"/>
  <c r="S66"/>
  <c r="P66"/>
  <c r="O66"/>
  <c r="M66"/>
  <c r="L66"/>
  <c r="J66"/>
  <c r="I66"/>
  <c r="G66"/>
  <c r="R66" s="1"/>
  <c r="F66"/>
  <c r="V65"/>
  <c r="U65"/>
  <c r="T65"/>
  <c r="S65"/>
  <c r="O65"/>
  <c r="P65" s="1"/>
  <c r="L65"/>
  <c r="M65" s="1"/>
  <c r="I65"/>
  <c r="J65" s="1"/>
  <c r="F65"/>
  <c r="G65" s="1"/>
  <c r="V64"/>
  <c r="U64"/>
  <c r="T64"/>
  <c r="S64"/>
  <c r="P64"/>
  <c r="O64"/>
  <c r="M64"/>
  <c r="L64"/>
  <c r="J64"/>
  <c r="I64"/>
  <c r="G64"/>
  <c r="R64" s="1"/>
  <c r="F64"/>
  <c r="V63"/>
  <c r="U63"/>
  <c r="T63"/>
  <c r="S63"/>
  <c r="O63"/>
  <c r="P63" s="1"/>
  <c r="L63"/>
  <c r="M63" s="1"/>
  <c r="I63"/>
  <c r="J63" s="1"/>
  <c r="F63"/>
  <c r="G63" s="1"/>
  <c r="V62"/>
  <c r="U62"/>
  <c r="T62"/>
  <c r="S62"/>
  <c r="P62"/>
  <c r="O62"/>
  <c r="M62"/>
  <c r="L62"/>
  <c r="J62"/>
  <c r="I62"/>
  <c r="G62"/>
  <c r="R62" s="1"/>
  <c r="F62"/>
  <c r="V61"/>
  <c r="U61"/>
  <c r="T61"/>
  <c r="S61"/>
  <c r="O61"/>
  <c r="P61" s="1"/>
  <c r="L61"/>
  <c r="M61" s="1"/>
  <c r="I61"/>
  <c r="J61" s="1"/>
  <c r="F61"/>
  <c r="G61" s="1"/>
  <c r="V60"/>
  <c r="U60"/>
  <c r="T60"/>
  <c r="S60"/>
  <c r="P60"/>
  <c r="O60"/>
  <c r="M60"/>
  <c r="L60"/>
  <c r="J60"/>
  <c r="I60"/>
  <c r="G60"/>
  <c r="R60" s="1"/>
  <c r="F60"/>
  <c r="V59"/>
  <c r="U59"/>
  <c r="T59"/>
  <c r="S59"/>
  <c r="O59"/>
  <c r="P59" s="1"/>
  <c r="L59"/>
  <c r="M59" s="1"/>
  <c r="I59"/>
  <c r="J59" s="1"/>
  <c r="F59"/>
  <c r="G59" s="1"/>
  <c r="V58"/>
  <c r="U58"/>
  <c r="T58"/>
  <c r="S58"/>
  <c r="P58"/>
  <c r="O58"/>
  <c r="M58"/>
  <c r="L58"/>
  <c r="J58"/>
  <c r="I58"/>
  <c r="G58"/>
  <c r="R58" s="1"/>
  <c r="F58"/>
  <c r="V57"/>
  <c r="U57"/>
  <c r="T57"/>
  <c r="S57"/>
  <c r="O57"/>
  <c r="P57" s="1"/>
  <c r="L57"/>
  <c r="M57" s="1"/>
  <c r="I57"/>
  <c r="J57" s="1"/>
  <c r="F57"/>
  <c r="G57" s="1"/>
  <c r="V55"/>
  <c r="U55"/>
  <c r="T55"/>
  <c r="S55"/>
  <c r="P55"/>
  <c r="O55"/>
  <c r="M55"/>
  <c r="L55"/>
  <c r="J55"/>
  <c r="I55"/>
  <c r="G55"/>
  <c r="R55" s="1"/>
  <c r="F55"/>
  <c r="V56"/>
  <c r="U56"/>
  <c r="T56"/>
  <c r="S56"/>
  <c r="O56"/>
  <c r="P56" s="1"/>
  <c r="L56"/>
  <c r="M56" s="1"/>
  <c r="I56"/>
  <c r="J56" s="1"/>
  <c r="F56"/>
  <c r="G56" s="1"/>
  <c r="V54"/>
  <c r="U54"/>
  <c r="T54"/>
  <c r="S54"/>
  <c r="P54"/>
  <c r="O54"/>
  <c r="M54"/>
  <c r="L54"/>
  <c r="J54"/>
  <c r="I54"/>
  <c r="G54"/>
  <c r="R54" s="1"/>
  <c r="F54"/>
  <c r="V53"/>
  <c r="U53"/>
  <c r="T53"/>
  <c r="S53"/>
  <c r="O53"/>
  <c r="P53" s="1"/>
  <c r="L53"/>
  <c r="M53" s="1"/>
  <c r="I53"/>
  <c r="J53" s="1"/>
  <c r="F53"/>
  <c r="G53" s="1"/>
  <c r="V52"/>
  <c r="U52"/>
  <c r="T52"/>
  <c r="S52"/>
  <c r="P52"/>
  <c r="O52"/>
  <c r="M52"/>
  <c r="L52"/>
  <c r="J52"/>
  <c r="I52"/>
  <c r="G52"/>
  <c r="R52" s="1"/>
  <c r="F52"/>
  <c r="V51"/>
  <c r="U51"/>
  <c r="T51"/>
  <c r="S51"/>
  <c r="O51"/>
  <c r="P51" s="1"/>
  <c r="L51"/>
  <c r="M51" s="1"/>
  <c r="I51"/>
  <c r="J51" s="1"/>
  <c r="F51"/>
  <c r="G51" s="1"/>
  <c r="V50"/>
  <c r="U50"/>
  <c r="T50"/>
  <c r="S50"/>
  <c r="P50"/>
  <c r="O50"/>
  <c r="M50"/>
  <c r="L50"/>
  <c r="J50"/>
  <c r="I50"/>
  <c r="G50"/>
  <c r="R50" s="1"/>
  <c r="F50"/>
  <c r="V49"/>
  <c r="U49"/>
  <c r="T49"/>
  <c r="S49"/>
  <c r="O49"/>
  <c r="P49" s="1"/>
  <c r="L49"/>
  <c r="M49" s="1"/>
  <c r="I49"/>
  <c r="J49" s="1"/>
  <c r="F49"/>
  <c r="G49" s="1"/>
  <c r="V48"/>
  <c r="U48"/>
  <c r="T48"/>
  <c r="S48"/>
  <c r="P48"/>
  <c r="O48"/>
  <c r="M48"/>
  <c r="L48"/>
  <c r="J48"/>
  <c r="I48"/>
  <c r="G48"/>
  <c r="R48" s="1"/>
  <c r="F48"/>
  <c r="V47"/>
  <c r="U47"/>
  <c r="T47"/>
  <c r="S47"/>
  <c r="O47"/>
  <c r="P47" s="1"/>
  <c r="L47"/>
  <c r="M47" s="1"/>
  <c r="I47"/>
  <c r="J47" s="1"/>
  <c r="F47"/>
  <c r="G47" s="1"/>
  <c r="V46"/>
  <c r="U46"/>
  <c r="T46"/>
  <c r="S46"/>
  <c r="P46"/>
  <c r="O46"/>
  <c r="M46"/>
  <c r="L46"/>
  <c r="J46"/>
  <c r="I46"/>
  <c r="G46"/>
  <c r="R46" s="1"/>
  <c r="F46"/>
  <c r="V45"/>
  <c r="U45"/>
  <c r="T45"/>
  <c r="S45"/>
  <c r="O45"/>
  <c r="P45" s="1"/>
  <c r="L45"/>
  <c r="M45" s="1"/>
  <c r="I45"/>
  <c r="J45" s="1"/>
  <c r="F45"/>
  <c r="G45" s="1"/>
  <c r="V44"/>
  <c r="U44"/>
  <c r="T44"/>
  <c r="S44"/>
  <c r="P44"/>
  <c r="O44"/>
  <c r="M44"/>
  <c r="L44"/>
  <c r="J44"/>
  <c r="I44"/>
  <c r="G44"/>
  <c r="R44" s="1"/>
  <c r="F44"/>
  <c r="V43"/>
  <c r="U43"/>
  <c r="T43"/>
  <c r="S43"/>
  <c r="O43"/>
  <c r="P43" s="1"/>
  <c r="L43"/>
  <c r="M43" s="1"/>
  <c r="I43"/>
  <c r="J43" s="1"/>
  <c r="F43"/>
  <c r="G43" s="1"/>
  <c r="V42"/>
  <c r="U42"/>
  <c r="T42"/>
  <c r="S42"/>
  <c r="P42"/>
  <c r="O42"/>
  <c r="M42"/>
  <c r="L42"/>
  <c r="J42"/>
  <c r="I42"/>
  <c r="G42"/>
  <c r="R42" s="1"/>
  <c r="F42"/>
  <c r="V41"/>
  <c r="U41"/>
  <c r="T41"/>
  <c r="S41"/>
  <c r="O41"/>
  <c r="P41" s="1"/>
  <c r="L41"/>
  <c r="M41" s="1"/>
  <c r="I41"/>
  <c r="J41" s="1"/>
  <c r="F41"/>
  <c r="G41" s="1"/>
  <c r="V40"/>
  <c r="U40"/>
  <c r="T40"/>
  <c r="S40"/>
  <c r="P40"/>
  <c r="O40"/>
  <c r="M40"/>
  <c r="L40"/>
  <c r="J40"/>
  <c r="I40"/>
  <c r="G40"/>
  <c r="R40" s="1"/>
  <c r="F40"/>
  <c r="V39"/>
  <c r="U39"/>
  <c r="T39"/>
  <c r="S39"/>
  <c r="O39"/>
  <c r="P39" s="1"/>
  <c r="L39"/>
  <c r="M39" s="1"/>
  <c r="I39"/>
  <c r="J39" s="1"/>
  <c r="F39"/>
  <c r="G39" s="1"/>
  <c r="V38"/>
  <c r="U38"/>
  <c r="T38"/>
  <c r="S38"/>
  <c r="P38"/>
  <c r="O38"/>
  <c r="M38"/>
  <c r="L38"/>
  <c r="J38"/>
  <c r="I38"/>
  <c r="G38"/>
  <c r="R38" s="1"/>
  <c r="F38"/>
  <c r="V37"/>
  <c r="U37"/>
  <c r="T37"/>
  <c r="S37"/>
  <c r="O37"/>
  <c r="P37" s="1"/>
  <c r="L37"/>
  <c r="M37" s="1"/>
  <c r="I37"/>
  <c r="J37" s="1"/>
  <c r="F37"/>
  <c r="G37" s="1"/>
  <c r="V36"/>
  <c r="U36"/>
  <c r="T36"/>
  <c r="S36"/>
  <c r="P36"/>
  <c r="O36"/>
  <c r="M36"/>
  <c r="L36"/>
  <c r="J36"/>
  <c r="I36"/>
  <c r="G36"/>
  <c r="R36" s="1"/>
  <c r="F36"/>
  <c r="V35"/>
  <c r="U35"/>
  <c r="T35"/>
  <c r="S35"/>
  <c r="O35"/>
  <c r="P35" s="1"/>
  <c r="L35"/>
  <c r="M35" s="1"/>
  <c r="I35"/>
  <c r="J35" s="1"/>
  <c r="F35"/>
  <c r="G35" s="1"/>
  <c r="V34"/>
  <c r="U34"/>
  <c r="T34"/>
  <c r="S34"/>
  <c r="P34"/>
  <c r="O34"/>
  <c r="M34"/>
  <c r="L34"/>
  <c r="J34"/>
  <c r="I34"/>
  <c r="G34"/>
  <c r="R34" s="1"/>
  <c r="F34"/>
  <c r="V33"/>
  <c r="U33"/>
  <c r="T33"/>
  <c r="S33"/>
  <c r="O33"/>
  <c r="P33" s="1"/>
  <c r="L33"/>
  <c r="M33" s="1"/>
  <c r="I33"/>
  <c r="J33" s="1"/>
  <c r="F33"/>
  <c r="G33" s="1"/>
  <c r="V32"/>
  <c r="U32"/>
  <c r="T32"/>
  <c r="S32"/>
  <c r="P32"/>
  <c r="O32"/>
  <c r="M32"/>
  <c r="L32"/>
  <c r="J32"/>
  <c r="I32"/>
  <c r="G32"/>
  <c r="R32" s="1"/>
  <c r="F32"/>
  <c r="V31"/>
  <c r="U31"/>
  <c r="T31"/>
  <c r="S31"/>
  <c r="O31"/>
  <c r="P31" s="1"/>
  <c r="L31"/>
  <c r="M31" s="1"/>
  <c r="I31"/>
  <c r="J31" s="1"/>
  <c r="F31"/>
  <c r="G31" s="1"/>
  <c r="V30"/>
  <c r="U30"/>
  <c r="T30"/>
  <c r="S30"/>
  <c r="P30"/>
  <c r="O30"/>
  <c r="M30"/>
  <c r="L30"/>
  <c r="J30"/>
  <c r="I30"/>
  <c r="G30"/>
  <c r="R30" s="1"/>
  <c r="F30"/>
  <c r="V29"/>
  <c r="U29"/>
  <c r="T29"/>
  <c r="S29"/>
  <c r="O29"/>
  <c r="P29" s="1"/>
  <c r="L29"/>
  <c r="M29" s="1"/>
  <c r="I29"/>
  <c r="J29" s="1"/>
  <c r="F29"/>
  <c r="G29" s="1"/>
  <c r="V28"/>
  <c r="U28"/>
  <c r="T28"/>
  <c r="S28"/>
  <c r="P28"/>
  <c r="O28"/>
  <c r="M28"/>
  <c r="L28"/>
  <c r="J28"/>
  <c r="I28"/>
  <c r="G28"/>
  <c r="R28" s="1"/>
  <c r="F28"/>
  <c r="V27"/>
  <c r="U27"/>
  <c r="T27"/>
  <c r="S27"/>
  <c r="O27"/>
  <c r="P27" s="1"/>
  <c r="L27"/>
  <c r="M27" s="1"/>
  <c r="I27"/>
  <c r="J27" s="1"/>
  <c r="F27"/>
  <c r="G27" s="1"/>
  <c r="V26"/>
  <c r="U26"/>
  <c r="T26"/>
  <c r="S26"/>
  <c r="P26"/>
  <c r="O26"/>
  <c r="M26"/>
  <c r="L26"/>
  <c r="J26"/>
  <c r="I26"/>
  <c r="G26"/>
  <c r="F26"/>
  <c r="V25"/>
  <c r="U25"/>
  <c r="T25"/>
  <c r="S25"/>
  <c r="O25"/>
  <c r="P25" s="1"/>
  <c r="L25"/>
  <c r="M25" s="1"/>
  <c r="I25"/>
  <c r="J25" s="1"/>
  <c r="F25"/>
  <c r="G25" s="1"/>
  <c r="V24"/>
  <c r="U24"/>
  <c r="T24"/>
  <c r="S24"/>
  <c r="P24"/>
  <c r="O24"/>
  <c r="M24"/>
  <c r="L24"/>
  <c r="J24"/>
  <c r="I24"/>
  <c r="G24"/>
  <c r="R24" s="1"/>
  <c r="F24"/>
  <c r="V23"/>
  <c r="U23"/>
  <c r="T23"/>
  <c r="S23"/>
  <c r="O23"/>
  <c r="P23" s="1"/>
  <c r="L23"/>
  <c r="M23" s="1"/>
  <c r="I23"/>
  <c r="J23" s="1"/>
  <c r="F23"/>
  <c r="G23" s="1"/>
  <c r="V22"/>
  <c r="U22"/>
  <c r="T22"/>
  <c r="S22"/>
  <c r="P22"/>
  <c r="O22"/>
  <c r="M22"/>
  <c r="L22"/>
  <c r="J22"/>
  <c r="I22"/>
  <c r="G22"/>
  <c r="R22" s="1"/>
  <c r="F22"/>
  <c r="V21"/>
  <c r="U21"/>
  <c r="T21"/>
  <c r="S21"/>
  <c r="O21"/>
  <c r="P21" s="1"/>
  <c r="L21"/>
  <c r="M21" s="1"/>
  <c r="I21"/>
  <c r="J21" s="1"/>
  <c r="F21"/>
  <c r="G21" s="1"/>
  <c r="V20"/>
  <c r="U20"/>
  <c r="T20"/>
  <c r="S20"/>
  <c r="P20"/>
  <c r="O20"/>
  <c r="M20"/>
  <c r="L20"/>
  <c r="J20"/>
  <c r="I20"/>
  <c r="G20"/>
  <c r="R20" s="1"/>
  <c r="F20"/>
  <c r="V19"/>
  <c r="U19"/>
  <c r="T19"/>
  <c r="S19"/>
  <c r="O19"/>
  <c r="P19" s="1"/>
  <c r="L19"/>
  <c r="M19" s="1"/>
  <c r="I19"/>
  <c r="J19" s="1"/>
  <c r="F19"/>
  <c r="G19" s="1"/>
  <c r="V18"/>
  <c r="U18"/>
  <c r="T18"/>
  <c r="S18"/>
  <c r="P18"/>
  <c r="O18"/>
  <c r="M18"/>
  <c r="L18"/>
  <c r="J18"/>
  <c r="I18"/>
  <c r="G18"/>
  <c r="F18"/>
  <c r="V17"/>
  <c r="U17"/>
  <c r="T17"/>
  <c r="S17"/>
  <c r="O17"/>
  <c r="P17" s="1"/>
  <c r="L17"/>
  <c r="M17" s="1"/>
  <c r="I17"/>
  <c r="J17" s="1"/>
  <c r="F17"/>
  <c r="G17" s="1"/>
  <c r="V16"/>
  <c r="U16"/>
  <c r="T16"/>
  <c r="S16"/>
  <c r="P16"/>
  <c r="O16"/>
  <c r="M16"/>
  <c r="L16"/>
  <c r="J16"/>
  <c r="I16"/>
  <c r="G16"/>
  <c r="F16"/>
  <c r="V15"/>
  <c r="U15"/>
  <c r="T15"/>
  <c r="S15"/>
  <c r="O15"/>
  <c r="P15" s="1"/>
  <c r="L15"/>
  <c r="M15" s="1"/>
  <c r="I15"/>
  <c r="J15" s="1"/>
  <c r="F15"/>
  <c r="G15" s="1"/>
  <c r="V14"/>
  <c r="U14"/>
  <c r="T14"/>
  <c r="S14"/>
  <c r="P14"/>
  <c r="O14"/>
  <c r="M14"/>
  <c r="L14"/>
  <c r="J14"/>
  <c r="I14"/>
  <c r="G14"/>
  <c r="R14" s="1"/>
  <c r="F14"/>
  <c r="V13"/>
  <c r="U13"/>
  <c r="T13"/>
  <c r="S13"/>
  <c r="O13"/>
  <c r="P13" s="1"/>
  <c r="L13"/>
  <c r="M13" s="1"/>
  <c r="I13"/>
  <c r="J13" s="1"/>
  <c r="F13"/>
  <c r="G13" s="1"/>
  <c r="V12"/>
  <c r="U12"/>
  <c r="T12"/>
  <c r="S12"/>
  <c r="P12"/>
  <c r="O12"/>
  <c r="M12"/>
  <c r="L12"/>
  <c r="J12"/>
  <c r="I12"/>
  <c r="G12"/>
  <c r="R12" s="1"/>
  <c r="F12"/>
  <c r="V11"/>
  <c r="U11"/>
  <c r="T11"/>
  <c r="S11"/>
  <c r="O11"/>
  <c r="P11" s="1"/>
  <c r="L11"/>
  <c r="M11" s="1"/>
  <c r="I11"/>
  <c r="J11" s="1"/>
  <c r="F11"/>
  <c r="G11" s="1"/>
  <c r="V10"/>
  <c r="U10"/>
  <c r="T10"/>
  <c r="S10"/>
  <c r="P10"/>
  <c r="O10"/>
  <c r="M10"/>
  <c r="L10"/>
  <c r="J10"/>
  <c r="I10"/>
  <c r="G10"/>
  <c r="R10" s="1"/>
  <c r="F10"/>
  <c r="V9"/>
  <c r="U9"/>
  <c r="T9"/>
  <c r="S9"/>
  <c r="O9"/>
  <c r="P9" s="1"/>
  <c r="L9"/>
  <c r="M9" s="1"/>
  <c r="I9"/>
  <c r="J9" s="1"/>
  <c r="F9"/>
  <c r="G9" s="1"/>
  <c r="V8"/>
  <c r="U8"/>
  <c r="T8"/>
  <c r="S8"/>
  <c r="P8"/>
  <c r="O8"/>
  <c r="M8"/>
  <c r="L8"/>
  <c r="J8"/>
  <c r="I8"/>
  <c r="G8"/>
  <c r="F8"/>
  <c r="C15" i="7"/>
  <c r="C23"/>
  <c r="C21"/>
  <c r="C16"/>
  <c r="C20"/>
  <c r="C17"/>
  <c r="C13"/>
  <c r="C11"/>
  <c r="C18"/>
  <c r="C19"/>
  <c r="C22"/>
  <c r="C10"/>
  <c r="C14"/>
  <c r="C9"/>
  <c r="C12"/>
  <c r="A12" s="1"/>
  <c r="F59" i="5"/>
  <c r="F27"/>
  <c r="F58"/>
  <c r="F10"/>
  <c r="F63"/>
  <c r="F61"/>
  <c r="F37"/>
  <c r="F64"/>
  <c r="F45"/>
  <c r="F56"/>
  <c r="F16"/>
  <c r="F38"/>
  <c r="F31"/>
  <c r="F33"/>
  <c r="F41"/>
  <c r="F32"/>
  <c r="F62"/>
  <c r="F13"/>
  <c r="F53"/>
  <c r="F30"/>
  <c r="F57"/>
  <c r="F44"/>
  <c r="F22"/>
  <c r="F12"/>
  <c r="F48"/>
  <c r="F55"/>
  <c r="F6"/>
  <c r="F51"/>
  <c r="F42"/>
  <c r="F8"/>
  <c r="F43"/>
  <c r="F23"/>
  <c r="F65"/>
  <c r="F54"/>
  <c r="F25"/>
  <c r="F18"/>
  <c r="F49"/>
  <c r="F52"/>
  <c r="F29"/>
  <c r="F21"/>
  <c r="F35"/>
  <c r="F36"/>
  <c r="F60"/>
  <c r="F50"/>
  <c r="F14"/>
  <c r="F11"/>
  <c r="F34"/>
  <c r="F20"/>
  <c r="F47"/>
  <c r="F26"/>
  <c r="F28"/>
  <c r="F46"/>
  <c r="F17"/>
  <c r="F24"/>
  <c r="F7"/>
  <c r="F40"/>
  <c r="F19"/>
  <c r="F15"/>
  <c r="F39"/>
  <c r="F9"/>
  <c r="L29" i="3"/>
  <c r="J29"/>
  <c r="K29" s="1"/>
  <c r="H29"/>
  <c r="L56"/>
  <c r="J56"/>
  <c r="H56"/>
  <c r="L6"/>
  <c r="J6"/>
  <c r="K6" s="1"/>
  <c r="H6"/>
  <c r="L27"/>
  <c r="J27"/>
  <c r="H27"/>
  <c r="L63"/>
  <c r="K63"/>
  <c r="J63"/>
  <c r="H63"/>
  <c r="L36"/>
  <c r="J36"/>
  <c r="K36" s="1"/>
  <c r="H36"/>
  <c r="L51"/>
  <c r="J51"/>
  <c r="H51"/>
  <c r="L41"/>
  <c r="J41"/>
  <c r="K41" s="1"/>
  <c r="H41"/>
  <c r="L57"/>
  <c r="J57"/>
  <c r="H57"/>
  <c r="L44"/>
  <c r="J44"/>
  <c r="K44" s="1"/>
  <c r="H44"/>
  <c r="L48"/>
  <c r="J48"/>
  <c r="H48"/>
  <c r="L17"/>
  <c r="J17"/>
  <c r="K17" s="1"/>
  <c r="H17"/>
  <c r="L58"/>
  <c r="J58"/>
  <c r="H58"/>
  <c r="L26"/>
  <c r="J26"/>
  <c r="K26" s="1"/>
  <c r="H26"/>
  <c r="L13"/>
  <c r="J13"/>
  <c r="H13"/>
  <c r="L25"/>
  <c r="J25"/>
  <c r="K25" s="1"/>
  <c r="H25"/>
  <c r="L52"/>
  <c r="J52"/>
  <c r="H52"/>
  <c r="L50"/>
  <c r="J50"/>
  <c r="K50" s="1"/>
  <c r="H50"/>
  <c r="L45"/>
  <c r="J45"/>
  <c r="H45"/>
  <c r="L12"/>
  <c r="J12"/>
  <c r="K12" s="1"/>
  <c r="H12"/>
  <c r="L54"/>
  <c r="J54"/>
  <c r="H54"/>
  <c r="L55"/>
  <c r="J55"/>
  <c r="K55" s="1"/>
  <c r="H55"/>
  <c r="L49"/>
  <c r="J49"/>
  <c r="H49"/>
  <c r="L35"/>
  <c r="J35"/>
  <c r="K35" s="1"/>
  <c r="H35"/>
  <c r="L39"/>
  <c r="J39"/>
  <c r="H39"/>
  <c r="L19"/>
  <c r="J19"/>
  <c r="K19" s="1"/>
  <c r="H19"/>
  <c r="L10"/>
  <c r="J10"/>
  <c r="H10"/>
  <c r="L31"/>
  <c r="J31"/>
  <c r="K31" s="1"/>
  <c r="H31"/>
  <c r="L21"/>
  <c r="J21"/>
  <c r="H21"/>
  <c r="L11"/>
  <c r="J11"/>
  <c r="K11" s="1"/>
  <c r="H11"/>
  <c r="L7"/>
  <c r="J7"/>
  <c r="H7"/>
  <c r="L15"/>
  <c r="J15"/>
  <c r="K15" s="1"/>
  <c r="H15"/>
  <c r="L65"/>
  <c r="J65"/>
  <c r="H65"/>
  <c r="L46"/>
  <c r="J46"/>
  <c r="K46" s="1"/>
  <c r="H46"/>
  <c r="L9"/>
  <c r="J9"/>
  <c r="H9"/>
  <c r="L64"/>
  <c r="J64"/>
  <c r="K64" s="1"/>
  <c r="H64"/>
  <c r="L30"/>
  <c r="J30"/>
  <c r="H30"/>
  <c r="L60"/>
  <c r="J60"/>
  <c r="K60" s="1"/>
  <c r="H60"/>
  <c r="L32"/>
  <c r="J32"/>
  <c r="H32"/>
  <c r="L8"/>
  <c r="J8"/>
  <c r="K8" s="1"/>
  <c r="H8"/>
  <c r="L61"/>
  <c r="J61"/>
  <c r="H61"/>
  <c r="L37"/>
  <c r="J37"/>
  <c r="K37" s="1"/>
  <c r="H37"/>
  <c r="L43"/>
  <c r="J43"/>
  <c r="H43"/>
  <c r="L16"/>
  <c r="J16"/>
  <c r="K16" s="1"/>
  <c r="H16"/>
  <c r="L53"/>
  <c r="J53"/>
  <c r="H53"/>
  <c r="L34"/>
  <c r="J34"/>
  <c r="K34" s="1"/>
  <c r="H34"/>
  <c r="L28"/>
  <c r="J28"/>
  <c r="H28"/>
  <c r="L23"/>
  <c r="J23"/>
  <c r="K23" s="1"/>
  <c r="H23"/>
  <c r="L42"/>
  <c r="J42"/>
  <c r="H42"/>
  <c r="L62"/>
  <c r="J62"/>
  <c r="K62" s="1"/>
  <c r="H62"/>
  <c r="L33"/>
  <c r="J33"/>
  <c r="H33"/>
  <c r="L24"/>
  <c r="J24"/>
  <c r="K24" s="1"/>
  <c r="H24"/>
  <c r="L20"/>
  <c r="J20"/>
  <c r="H20"/>
  <c r="L18"/>
  <c r="J18"/>
  <c r="K18" s="1"/>
  <c r="H18"/>
  <c r="L22"/>
  <c r="J22"/>
  <c r="H22"/>
  <c r="L40"/>
  <c r="J40"/>
  <c r="K40" s="1"/>
  <c r="H40"/>
  <c r="L14"/>
  <c r="J14"/>
  <c r="H14"/>
  <c r="L47"/>
  <c r="J47"/>
  <c r="K47" s="1"/>
  <c r="H47"/>
  <c r="L38"/>
  <c r="J38"/>
  <c r="H38"/>
  <c r="L59"/>
  <c r="J59"/>
  <c r="K59" s="1"/>
  <c r="H59"/>
  <c r="F49" i="2"/>
  <c r="F38"/>
  <c r="F53"/>
  <c r="F31"/>
  <c r="F63"/>
  <c r="F56"/>
  <c r="F58"/>
  <c r="F23"/>
  <c r="F59"/>
  <c r="F60"/>
  <c r="F61"/>
  <c r="F24"/>
  <c r="F35"/>
  <c r="F34"/>
  <c r="F33"/>
  <c r="F18"/>
  <c r="F62"/>
  <c r="F51"/>
  <c r="F44"/>
  <c r="F17"/>
  <c r="F64"/>
  <c r="F39"/>
  <c r="F29"/>
  <c r="F27"/>
  <c r="F30"/>
  <c r="F48"/>
  <c r="F12"/>
  <c r="F55"/>
  <c r="F41"/>
  <c r="F36"/>
  <c r="F19"/>
  <c r="F10"/>
  <c r="F65"/>
  <c r="F46"/>
  <c r="F15"/>
  <c r="F20"/>
  <c r="F54"/>
  <c r="F50"/>
  <c r="F25"/>
  <c r="F40"/>
  <c r="F26"/>
  <c r="F57"/>
  <c r="F52"/>
  <c r="F43"/>
  <c r="F7"/>
  <c r="F13"/>
  <c r="F42"/>
  <c r="F14"/>
  <c r="F32"/>
  <c r="F21"/>
  <c r="F22"/>
  <c r="F16"/>
  <c r="F47"/>
  <c r="F8"/>
  <c r="F6"/>
  <c r="F11"/>
  <c r="F28"/>
  <c r="F45"/>
  <c r="F37"/>
  <c r="F9"/>
  <c r="F56" i="1"/>
  <c r="F39"/>
  <c r="F27"/>
  <c r="F12"/>
  <c r="F63"/>
  <c r="F45"/>
  <c r="F60"/>
  <c r="F55"/>
  <c r="F52"/>
  <c r="F57"/>
  <c r="F32"/>
  <c r="F36"/>
  <c r="F28"/>
  <c r="F48"/>
  <c r="F37"/>
  <c r="F30"/>
  <c r="F47"/>
  <c r="F26"/>
  <c r="F64"/>
  <c r="F23"/>
  <c r="F62"/>
  <c r="F49"/>
  <c r="F18"/>
  <c r="F7"/>
  <c r="F54"/>
  <c r="F40"/>
  <c r="F9"/>
  <c r="F58"/>
  <c r="F38"/>
  <c r="F22"/>
  <c r="F41"/>
  <c r="F21"/>
  <c r="F65"/>
  <c r="F50"/>
  <c r="F53"/>
  <c r="F8"/>
  <c r="F59"/>
  <c r="F46"/>
  <c r="F25"/>
  <c r="F35"/>
  <c r="F33"/>
  <c r="F34"/>
  <c r="F51"/>
  <c r="F61"/>
  <c r="F15"/>
  <c r="F29"/>
  <c r="F43"/>
  <c r="F11"/>
  <c r="F20"/>
  <c r="F44"/>
  <c r="F31"/>
  <c r="F24"/>
  <c r="F17"/>
  <c r="F10"/>
  <c r="F14"/>
  <c r="F16"/>
  <c r="F42"/>
  <c r="F19"/>
  <c r="F13"/>
  <c r="F6"/>
  <c r="R26" i="9" l="1"/>
  <c r="K38" i="3"/>
  <c r="K14"/>
  <c r="K22"/>
  <c r="K20"/>
  <c r="K33"/>
  <c r="K42"/>
  <c r="K28"/>
  <c r="K53"/>
  <c r="K43"/>
  <c r="K61"/>
  <c r="K30"/>
  <c r="K9"/>
  <c r="K52"/>
  <c r="K27"/>
  <c r="K56"/>
  <c r="K32"/>
  <c r="K65"/>
  <c r="K7"/>
  <c r="K21"/>
  <c r="K10"/>
  <c r="K39"/>
  <c r="K49"/>
  <c r="K54"/>
  <c r="K45"/>
  <c r="K13"/>
  <c r="K58"/>
  <c r="K48"/>
  <c r="K57"/>
  <c r="K51"/>
  <c r="R18" i="9"/>
  <c r="R8"/>
  <c r="R16"/>
  <c r="R9"/>
  <c r="R11"/>
  <c r="R13"/>
  <c r="R15"/>
  <c r="R17"/>
  <c r="R19"/>
  <c r="R21"/>
  <c r="R23"/>
  <c r="R25"/>
  <c r="R27"/>
  <c r="R29"/>
  <c r="R31"/>
  <c r="R33"/>
  <c r="R35"/>
  <c r="R37"/>
  <c r="R39"/>
  <c r="R41"/>
  <c r="R43"/>
  <c r="R45"/>
  <c r="R47"/>
  <c r="R49"/>
  <c r="R51"/>
  <c r="R53"/>
  <c r="R56"/>
  <c r="R57"/>
  <c r="R59"/>
  <c r="R61"/>
  <c r="R63"/>
  <c r="R65"/>
  <c r="R67"/>
  <c r="A9" i="7"/>
  <c r="A14"/>
  <c r="A10"/>
  <c r="A22"/>
  <c r="A19"/>
  <c r="A18"/>
  <c r="A11"/>
  <c r="A13"/>
  <c r="A17"/>
  <c r="A20"/>
  <c r="A16"/>
  <c r="A21"/>
  <c r="A23"/>
  <c r="A15"/>
  <c r="M28" i="3" l="1"/>
  <c r="H43" i="1"/>
  <c r="H34" i="5"/>
  <c r="H42" i="2"/>
  <c r="H59" i="5"/>
  <c r="H49" i="2"/>
  <c r="M29" i="3"/>
  <c r="H56" i="1"/>
  <c r="M24" i="3"/>
  <c r="H24" i="1"/>
  <c r="H46" i="5"/>
  <c r="H16" i="2"/>
  <c r="H34"/>
  <c r="H33" i="5"/>
  <c r="H48" i="1"/>
  <c r="H18" i="5"/>
  <c r="M64" i="3"/>
  <c r="H20" i="2"/>
  <c r="H8" i="1"/>
  <c r="H60" i="5"/>
  <c r="M43" i="3"/>
  <c r="H52" i="2"/>
  <c r="H51" i="1"/>
  <c r="M47" i="3"/>
  <c r="H19" i="1"/>
  <c r="H51" i="5"/>
  <c r="M31" i="3"/>
  <c r="H55" i="2"/>
  <c r="H58" i="1"/>
  <c r="H28" i="5"/>
  <c r="M33" i="3"/>
  <c r="H22" i="2"/>
  <c r="H31" i="1"/>
  <c r="H45" i="5"/>
  <c r="M57" i="3"/>
  <c r="H59" i="2"/>
  <c r="H52" i="1"/>
  <c r="H12" i="5"/>
  <c r="M35" i="3"/>
  <c r="H27" i="2"/>
  <c r="H7" i="1"/>
  <c r="H56" i="5"/>
  <c r="M44" i="3"/>
  <c r="H60" i="2"/>
  <c r="H57" i="1"/>
  <c r="H43" i="5"/>
  <c r="M7" i="3"/>
  <c r="H19" i="2"/>
  <c r="H41" i="1"/>
  <c r="H57" i="5"/>
  <c r="M54" i="3"/>
  <c r="H64" i="2"/>
  <c r="H62" i="1"/>
  <c r="H21" i="5"/>
  <c r="M8" i="3"/>
  <c r="H40" i="2"/>
  <c r="H35" i="1"/>
  <c r="H10" i="5"/>
  <c r="H31" i="2"/>
  <c r="H12" i="1"/>
  <c r="M27" i="3"/>
  <c r="M65"/>
  <c r="H65" i="1"/>
  <c r="H25" i="5"/>
  <c r="M9" i="3"/>
  <c r="H15" i="2"/>
  <c r="H53" i="1"/>
  <c r="H55" i="5"/>
  <c r="M19" i="3"/>
  <c r="H48" i="2"/>
  <c r="H40" i="1"/>
  <c r="M51" i="3"/>
  <c r="H60" i="1"/>
  <c r="H38" i="5"/>
  <c r="M17" i="3"/>
  <c r="H24" i="2"/>
  <c r="H36" i="1"/>
  <c r="H58" i="5"/>
  <c r="M6" i="3"/>
  <c r="H53" i="2"/>
  <c r="H27" i="1"/>
  <c r="H22" i="5"/>
  <c r="M49" i="3"/>
  <c r="H29" i="2"/>
  <c r="H18" i="1"/>
  <c r="H47" i="5"/>
  <c r="M42" i="3"/>
  <c r="H32" i="2"/>
  <c r="H20" i="1"/>
  <c r="H20" i="5"/>
  <c r="M23" i="3"/>
  <c r="H14" i="2"/>
  <c r="H11" i="1"/>
  <c r="H19" i="5"/>
  <c r="M14" i="3"/>
  <c r="H28" i="2"/>
  <c r="H42" i="1"/>
  <c r="M53" i="3"/>
  <c r="H15" i="1"/>
  <c r="M37" i="3"/>
  <c r="H34" i="1"/>
  <c r="H40" i="5"/>
  <c r="M40" i="3"/>
  <c r="H11" i="2"/>
  <c r="H16" i="1"/>
  <c r="H11" i="5"/>
  <c r="M34" i="3"/>
  <c r="H13" i="2"/>
  <c r="H29" i="1"/>
  <c r="H32" i="5"/>
  <c r="M25" i="3"/>
  <c r="H18" i="2"/>
  <c r="H30" i="1"/>
  <c r="H39" i="5"/>
  <c r="M38" i="3"/>
  <c r="H37" i="2"/>
  <c r="H13" i="1"/>
  <c r="H54" i="5"/>
  <c r="M46" i="3"/>
  <c r="H46" i="2"/>
  <c r="H50" i="1"/>
  <c r="H9" i="5"/>
  <c r="M59" i="3"/>
  <c r="H9" i="2"/>
  <c r="H6" i="1"/>
  <c r="H50" i="5"/>
  <c r="M16" i="3"/>
  <c r="H43" i="2"/>
  <c r="H61" i="1"/>
  <c r="H42" i="5"/>
  <c r="M21" i="3"/>
  <c r="H41" i="2"/>
  <c r="H38" i="1"/>
  <c r="H7" i="5"/>
  <c r="M22" i="3"/>
  <c r="H6" i="2"/>
  <c r="H14" i="1"/>
  <c r="H44" i="5"/>
  <c r="M55" i="3"/>
  <c r="H39" i="2"/>
  <c r="H49" i="1"/>
  <c r="H52" i="5"/>
  <c r="M60" i="3"/>
  <c r="H50" i="2"/>
  <c r="H46" i="1"/>
  <c r="H62" i="5"/>
  <c r="M52" i="3"/>
  <c r="H62" i="2"/>
  <c r="H47" i="1"/>
  <c r="H30" i="5"/>
  <c r="M12" i="3"/>
  <c r="H17" i="2"/>
  <c r="H23" i="1"/>
  <c r="H53" i="5"/>
  <c r="M45" i="3"/>
  <c r="H44" i="2"/>
  <c r="H64" i="1"/>
  <c r="H63" i="5"/>
  <c r="H63" i="2"/>
  <c r="H63" i="1"/>
  <c r="M63" i="3"/>
  <c r="H61" i="5"/>
  <c r="M36" i="3"/>
  <c r="H56" i="2"/>
  <c r="H45" i="1"/>
  <c r="M11" i="3"/>
  <c r="H22" i="1"/>
  <c r="H48" i="5"/>
  <c r="M39" i="3"/>
  <c r="H30" i="2"/>
  <c r="H54" i="1"/>
  <c r="H64" i="5"/>
  <c r="M41" i="3"/>
  <c r="H23" i="2"/>
  <c r="H55" i="1"/>
  <c r="H16" i="5"/>
  <c r="M48" i="3"/>
  <c r="H61" i="2"/>
  <c r="H32" i="1"/>
  <c r="H23" i="5"/>
  <c r="M15" i="3"/>
  <c r="H10" i="2"/>
  <c r="H21" i="1"/>
  <c r="H41" i="5"/>
  <c r="M13" i="3"/>
  <c r="H33" i="2"/>
  <c r="H37" i="1"/>
  <c r="H27" i="5"/>
  <c r="M56" i="3"/>
  <c r="H38" i="2"/>
  <c r="H39" i="1"/>
  <c r="H29" i="5"/>
  <c r="M32" i="3"/>
  <c r="H25" i="2"/>
  <c r="H25" i="1"/>
  <c r="H35" i="5"/>
  <c r="M61" i="3"/>
  <c r="H26" i="2"/>
  <c r="H33" i="1"/>
  <c r="M10" i="3"/>
  <c r="H9" i="1"/>
  <c r="M50" i="3"/>
  <c r="H26" i="1"/>
  <c r="M58" i="3"/>
  <c r="H28" i="1"/>
  <c r="M20" i="3"/>
  <c r="H17" i="1"/>
  <c r="H26" i="5"/>
  <c r="M62" i="3"/>
  <c r="H21" i="2"/>
  <c r="H44" i="1"/>
  <c r="H49" i="5"/>
  <c r="M30" i="3"/>
  <c r="H54" i="2"/>
  <c r="H59" i="1"/>
  <c r="H24" i="5" l="1"/>
  <c r="H10" i="1"/>
  <c r="M18" i="3"/>
  <c r="H8" i="2"/>
  <c r="H47"/>
  <c r="H17" i="5"/>
  <c r="H35" i="2"/>
  <c r="H31" i="5"/>
  <c r="H51" i="2"/>
  <c r="H13" i="5"/>
  <c r="H12" i="2"/>
  <c r="H6" i="5"/>
  <c r="H36" i="2"/>
  <c r="H8" i="5"/>
  <c r="H57" i="2"/>
  <c r="H36" i="5"/>
  <c r="H7" i="2"/>
  <c r="H14" i="5"/>
  <c r="H58" i="2"/>
  <c r="H37" i="5"/>
  <c r="H65" i="2"/>
  <c r="H65" i="5"/>
  <c r="H45" i="2"/>
  <c r="H15" i="5"/>
  <c r="M26" i="3"/>
</calcChain>
</file>

<file path=xl/sharedStrings.xml><?xml version="1.0" encoding="utf-8"?>
<sst xmlns="http://schemas.openxmlformats.org/spreadsheetml/2006/main" count="1023" uniqueCount="148">
  <si>
    <t>chlapci - shyby</t>
  </si>
  <si>
    <t>Příjmení</t>
  </si>
  <si>
    <t>Jméno</t>
  </si>
  <si>
    <t>Rok narození</t>
  </si>
  <si>
    <t>Škola</t>
  </si>
  <si>
    <t>Počet</t>
  </si>
  <si>
    <t>Bodů</t>
  </si>
  <si>
    <t>Pořadí</t>
  </si>
  <si>
    <t>celkové</t>
  </si>
  <si>
    <t>startovní číslo</t>
  </si>
  <si>
    <t>Phi Viet</t>
  </si>
  <si>
    <t>Duc</t>
  </si>
  <si>
    <t>VPŠ a SPŠ MV Holešov</t>
  </si>
  <si>
    <t>Kubiš</t>
  </si>
  <si>
    <t>Martin</t>
  </si>
  <si>
    <t>Musil</t>
  </si>
  <si>
    <t>David</t>
  </si>
  <si>
    <t>Kocián</t>
  </si>
  <si>
    <t>Marek</t>
  </si>
  <si>
    <t>Bártů</t>
  </si>
  <si>
    <t>Adam</t>
  </si>
  <si>
    <t>Gymnázium F. Živného Bohumín</t>
  </si>
  <si>
    <t>Gyüre</t>
  </si>
  <si>
    <t>Radek</t>
  </si>
  <si>
    <t>Zálešák</t>
  </si>
  <si>
    <t>Karvala</t>
  </si>
  <si>
    <t>Jan</t>
  </si>
  <si>
    <t>Vaško</t>
  </si>
  <si>
    <t>Filip</t>
  </si>
  <si>
    <t>SPŠ Trutnov</t>
  </si>
  <si>
    <t>Škop</t>
  </si>
  <si>
    <t>Ladislav</t>
  </si>
  <si>
    <t>Holomíček</t>
  </si>
  <si>
    <t>Jakub</t>
  </si>
  <si>
    <t>Pešek</t>
  </si>
  <si>
    <t>Ondřej</t>
  </si>
  <si>
    <t>Liška</t>
  </si>
  <si>
    <t>SŠPHZ Uherské Hradiště</t>
  </si>
  <si>
    <t>Skála</t>
  </si>
  <si>
    <t>Miroslav</t>
  </si>
  <si>
    <t>Rišian</t>
  </si>
  <si>
    <t>Dominik</t>
  </si>
  <si>
    <t>Hála</t>
  </si>
  <si>
    <t>Richard</t>
  </si>
  <si>
    <t>Beránek</t>
  </si>
  <si>
    <t>Roman</t>
  </si>
  <si>
    <t>SŠ polytechnická Brno</t>
  </si>
  <si>
    <t>Kříž</t>
  </si>
  <si>
    <t>Tomáš</t>
  </si>
  <si>
    <t>Mikulec</t>
  </si>
  <si>
    <t>Jiří</t>
  </si>
  <si>
    <t>Mrhálek</t>
  </si>
  <si>
    <t>Hůlka</t>
  </si>
  <si>
    <t>Gymnázium J. Ressela Chrudim</t>
  </si>
  <si>
    <t>Baťa</t>
  </si>
  <si>
    <t>Jelínek</t>
  </si>
  <si>
    <t>Antonín</t>
  </si>
  <si>
    <t>Pidima</t>
  </si>
  <si>
    <t>Hasenöhrl</t>
  </si>
  <si>
    <t>SPŠ Ostrov</t>
  </si>
  <si>
    <t>Cserge</t>
  </si>
  <si>
    <t>Pacek</t>
  </si>
  <si>
    <t>Lukáš</t>
  </si>
  <si>
    <t>Bubik</t>
  </si>
  <si>
    <t>Petr</t>
  </si>
  <si>
    <t>Chvátal</t>
  </si>
  <si>
    <t>Gymnázium Šumperk</t>
  </si>
  <si>
    <t>Hampl</t>
  </si>
  <si>
    <t>Dostál</t>
  </si>
  <si>
    <t>Matěj</t>
  </si>
  <si>
    <t>Schingler</t>
  </si>
  <si>
    <t>Karel</t>
  </si>
  <si>
    <t>SPŠ Ústí nad Labem</t>
  </si>
  <si>
    <t>Vaněk</t>
  </si>
  <si>
    <t>Kormunda</t>
  </si>
  <si>
    <t>Duda</t>
  </si>
  <si>
    <t>Navrátil</t>
  </si>
  <si>
    <t>ISŠ - COP Brno</t>
  </si>
  <si>
    <t>Vrtal</t>
  </si>
  <si>
    <t>Michal</t>
  </si>
  <si>
    <t>Košťál</t>
  </si>
  <si>
    <t>Kutnohorský</t>
  </si>
  <si>
    <t>Vinopal</t>
  </si>
  <si>
    <t>Gymnázium Olomouc-Hejčín</t>
  </si>
  <si>
    <t>Řehůlka</t>
  </si>
  <si>
    <t>Kopp</t>
  </si>
  <si>
    <t>Pavel</t>
  </si>
  <si>
    <t>Zayats</t>
  </si>
  <si>
    <t>German</t>
  </si>
  <si>
    <t>Vysoudil</t>
  </si>
  <si>
    <t>SPŠ stavební Havlíčkův Brod</t>
  </si>
  <si>
    <t>Sedlák</t>
  </si>
  <si>
    <t>Breda</t>
  </si>
  <si>
    <t>Pilař</t>
  </si>
  <si>
    <t>Veselý</t>
  </si>
  <si>
    <t>Václav</t>
  </si>
  <si>
    <t>Gymnázium Klatovy</t>
  </si>
  <si>
    <t>Rutkovsky</t>
  </si>
  <si>
    <t>Yaroslav</t>
  </si>
  <si>
    <t>Brůha</t>
  </si>
  <si>
    <t>Fiala</t>
  </si>
  <si>
    <t>Drha</t>
  </si>
  <si>
    <t>SŠ spojů a informatiky Tábor</t>
  </si>
  <si>
    <t>Hořejší</t>
  </si>
  <si>
    <t>Podlešák</t>
  </si>
  <si>
    <t>Valenta</t>
  </si>
  <si>
    <t>Kočiš</t>
  </si>
  <si>
    <t>Gymnázium Mnichovo Hradiště</t>
  </si>
  <si>
    <t>Taran</t>
  </si>
  <si>
    <t>Červený</t>
  </si>
  <si>
    <t>Nohynek</t>
  </si>
  <si>
    <t>hlavní rozhodčí:  Pavel Válek                         ředitel soutěže:  Daniel Kolář</t>
  </si>
  <si>
    <t>chlapci - tlaky</t>
  </si>
  <si>
    <t>hlavní rozhodčí:  Pavel Válek                                   ředitel soutěže:  Daniel Kolář</t>
  </si>
  <si>
    <t>chlapci - trojskok</t>
  </si>
  <si>
    <t>pokus1</t>
  </si>
  <si>
    <t>pokus2</t>
  </si>
  <si>
    <t>pokus3</t>
  </si>
  <si>
    <t>1.</t>
  </si>
  <si>
    <t>2.</t>
  </si>
  <si>
    <t>3.</t>
  </si>
  <si>
    <t>hlavní rozhodčí:  Pavel Válek                                               ředitel soutěže:  Daniel Kolář</t>
  </si>
  <si>
    <t>chlapci - vznosy</t>
  </si>
  <si>
    <t>CHLAPCI - SILOVÝ ČTYŘBOJ</t>
  </si>
  <si>
    <t xml:space="preserve">Pořadí </t>
  </si>
  <si>
    <t>Výkony</t>
  </si>
  <si>
    <t>Celkem bodů</t>
  </si>
  <si>
    <t>Tlaky</t>
  </si>
  <si>
    <t>Trojskok</t>
  </si>
  <si>
    <t>Shyby</t>
  </si>
  <si>
    <t>Vznosy</t>
  </si>
  <si>
    <t>Pořadí v disciplině</t>
  </si>
  <si>
    <t>startovní</t>
  </si>
  <si>
    <t>tlaky</t>
  </si>
  <si>
    <t>shyby</t>
  </si>
  <si>
    <t>vznosy</t>
  </si>
  <si>
    <t>trojskok</t>
  </si>
  <si>
    <t>číslo</t>
  </si>
  <si>
    <t>hlavní rozhodčí:  Pavel Válek                                ředitel soutěže: Daniel Kolář</t>
  </si>
  <si>
    <t>CHLAPCI - SOUTĚŽ DRUŽSTEV</t>
  </si>
  <si>
    <t>první 3</t>
  </si>
  <si>
    <t>nejlepší</t>
  </si>
  <si>
    <t xml:space="preserve">    hlavní rozhodčí:  Pavel Válek               ředitel soutěže:  Daniel Kolář</t>
  </si>
  <si>
    <t xml:space="preserve">startovní </t>
  </si>
  <si>
    <t>pořadí</t>
  </si>
  <si>
    <t>Finále Poháru AŠSK v silovém čtyřboji</t>
  </si>
  <si>
    <t>Holešov</t>
  </si>
  <si>
    <t>26.-27.dubna 2012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</si>
</sst>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.0"/>
  </numFmts>
  <fonts count="18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10" xfId="0" applyFont="1" applyFill="1" applyBorder="1"/>
    <xf numFmtId="2" fontId="5" fillId="2" borderId="8" xfId="0" applyNumberFormat="1" applyFont="1" applyFill="1" applyBorder="1"/>
    <xf numFmtId="164" fontId="4" fillId="3" borderId="9" xfId="0" applyNumberFormat="1" applyFont="1" applyFill="1" applyBorder="1" applyAlignment="1">
      <alignment horizontal="center"/>
    </xf>
    <xf numFmtId="0" fontId="5" fillId="0" borderId="14" xfId="0" applyFont="1" applyBorder="1"/>
    <xf numFmtId="2" fontId="5" fillId="2" borderId="12" xfId="0" applyNumberFormat="1" applyFont="1" applyFill="1" applyBorder="1"/>
    <xf numFmtId="164" fontId="4" fillId="3" borderId="13" xfId="0" applyNumberFormat="1" applyFont="1" applyFill="1" applyBorder="1" applyAlignment="1">
      <alignment horizontal="center"/>
    </xf>
    <xf numFmtId="0" fontId="5" fillId="0" borderId="11" xfId="0" applyFont="1" applyBorder="1"/>
    <xf numFmtId="0" fontId="5" fillId="0" borderId="15" xfId="0" applyFont="1" applyBorder="1"/>
    <xf numFmtId="2" fontId="5" fillId="2" borderId="16" xfId="0" applyNumberFormat="1" applyFont="1" applyFill="1" applyBorder="1"/>
    <xf numFmtId="164" fontId="4" fillId="3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Continuous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4" fillId="0" borderId="0" xfId="0" applyFont="1" applyBorder="1" applyAlignment="1">
      <alignment horizontal="centerContinuous"/>
    </xf>
    <xf numFmtId="0" fontId="5" fillId="0" borderId="10" xfId="0" applyFont="1" applyBorder="1"/>
    <xf numFmtId="165" fontId="5" fillId="2" borderId="8" xfId="0" applyNumberFormat="1" applyFont="1" applyFill="1" applyBorder="1"/>
    <xf numFmtId="165" fontId="5" fillId="2" borderId="12" xfId="0" applyNumberFormat="1" applyFont="1" applyFill="1" applyBorder="1"/>
    <xf numFmtId="0" fontId="6" fillId="0" borderId="14" xfId="0" applyFont="1" applyFill="1" applyBorder="1"/>
    <xf numFmtId="0" fontId="5" fillId="0" borderId="18" xfId="0" applyFont="1" applyBorder="1"/>
    <xf numFmtId="165" fontId="5" fillId="2" borderId="16" xfId="0" applyNumberFormat="1" applyFont="1" applyFill="1" applyBorder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right"/>
    </xf>
    <xf numFmtId="1" fontId="5" fillId="2" borderId="8" xfId="0" applyNumberFormat="1" applyFont="1" applyFill="1" applyBorder="1"/>
    <xf numFmtId="165" fontId="5" fillId="0" borderId="14" xfId="0" applyNumberFormat="1" applyFont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165" fontId="5" fillId="0" borderId="23" xfId="0" applyNumberFormat="1" applyFont="1" applyBorder="1" applyAlignment="1">
      <alignment horizontal="right"/>
    </xf>
    <xf numFmtId="1" fontId="5" fillId="2" borderId="12" xfId="0" applyNumberFormat="1" applyFont="1" applyFill="1" applyBorder="1"/>
    <xf numFmtId="165" fontId="5" fillId="0" borderId="14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165" fontId="5" fillId="0" borderId="23" xfId="0" applyNumberFormat="1" applyFont="1" applyFill="1" applyBorder="1" applyAlignment="1">
      <alignment horizontal="right"/>
    </xf>
    <xf numFmtId="165" fontId="5" fillId="0" borderId="18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165" fontId="5" fillId="0" borderId="16" xfId="0" applyNumberFormat="1" applyFont="1" applyBorder="1" applyAlignment="1">
      <alignment horizontal="right"/>
    </xf>
    <xf numFmtId="165" fontId="5" fillId="0" borderId="25" xfId="0" applyNumberFormat="1" applyFont="1" applyBorder="1" applyAlignment="1">
      <alignment horizontal="right"/>
    </xf>
    <xf numFmtId="1" fontId="5" fillId="2" borderId="16" xfId="0" applyNumberFormat="1" applyFont="1" applyFill="1" applyBorder="1"/>
    <xf numFmtId="165" fontId="6" fillId="0" borderId="0" xfId="0" applyNumberFormat="1" applyFont="1"/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2" fontId="5" fillId="2" borderId="26" xfId="0" applyNumberFormat="1" applyFont="1" applyFill="1" applyBorder="1"/>
    <xf numFmtId="2" fontId="5" fillId="2" borderId="27" xfId="0" applyNumberFormat="1" applyFont="1" applyFill="1" applyBorder="1"/>
    <xf numFmtId="2" fontId="5" fillId="2" borderId="28" xfId="0" applyNumberFormat="1" applyFont="1" applyFill="1" applyBorder="1"/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indent="2"/>
    </xf>
    <xf numFmtId="2" fontId="7" fillId="6" borderId="48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indent="2"/>
    </xf>
    <xf numFmtId="2" fontId="7" fillId="6" borderId="49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7" fillId="6" borderId="50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/>
    </xf>
    <xf numFmtId="0" fontId="3" fillId="0" borderId="53" xfId="0" applyFont="1" applyFill="1" applyBorder="1" applyAlignment="1"/>
    <xf numFmtId="2" fontId="3" fillId="0" borderId="53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2" fontId="3" fillId="0" borderId="0" xfId="0" applyNumberFormat="1" applyFont="1" applyFill="1" applyBorder="1"/>
    <xf numFmtId="0" fontId="5" fillId="0" borderId="14" xfId="0" applyFont="1" applyFill="1" applyBorder="1"/>
    <xf numFmtId="0" fontId="7" fillId="0" borderId="13" xfId="0" applyFont="1" applyBorder="1" applyAlignment="1">
      <alignment horizontal="left" vertical="center" indent="2"/>
    </xf>
    <xf numFmtId="0" fontId="7" fillId="0" borderId="28" xfId="0" applyFont="1" applyBorder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29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32" xfId="0" applyFont="1" applyBorder="1" applyAlignment="1">
      <alignment horizontal="centerContinuous"/>
    </xf>
    <xf numFmtId="0" fontId="4" fillId="0" borderId="40" xfId="0" applyFont="1" applyBorder="1" applyAlignment="1">
      <alignment horizontal="centerContinuous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/>
    <xf numFmtId="0" fontId="4" fillId="0" borderId="34" xfId="0" applyFont="1" applyBorder="1" applyAlignment="1">
      <alignment horizontal="centerContinuous" vertical="center"/>
    </xf>
    <xf numFmtId="0" fontId="4" fillId="0" borderId="35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4" fillId="0" borderId="36" xfId="0" applyFont="1" applyBorder="1" applyAlignment="1">
      <alignment horizontal="centerContinuous" vertical="center"/>
    </xf>
    <xf numFmtId="0" fontId="4" fillId="0" borderId="37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Continuous" vertical="center"/>
    </xf>
    <xf numFmtId="0" fontId="4" fillId="0" borderId="38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/>
    </xf>
    <xf numFmtId="164" fontId="6" fillId="0" borderId="0" xfId="0" applyNumberFormat="1" applyFont="1"/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0" fillId="0" borderId="0" xfId="0" applyFont="1"/>
    <xf numFmtId="0" fontId="14" fillId="0" borderId="0" xfId="0" applyFont="1"/>
    <xf numFmtId="0" fontId="10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7" xfId="0" applyFont="1" applyBorder="1"/>
    <xf numFmtId="165" fontId="17" fillId="2" borderId="8" xfId="0" applyNumberFormat="1" applyFont="1" applyFill="1" applyBorder="1"/>
    <xf numFmtId="164" fontId="16" fillId="3" borderId="9" xfId="0" applyNumberFormat="1" applyFont="1" applyFill="1" applyBorder="1" applyAlignment="1">
      <alignment horizontal="center"/>
    </xf>
    <xf numFmtId="165" fontId="17" fillId="0" borderId="8" xfId="0" applyNumberFormat="1" applyFont="1" applyBorder="1"/>
    <xf numFmtId="1" fontId="17" fillId="2" borderId="26" xfId="0" applyNumberFormat="1" applyFont="1" applyFill="1" applyBorder="1"/>
    <xf numFmtId="0" fontId="17" fillId="0" borderId="8" xfId="0" applyFont="1" applyFill="1" applyBorder="1"/>
    <xf numFmtId="2" fontId="17" fillId="2" borderId="8" xfId="0" applyNumberFormat="1" applyFont="1" applyFill="1" applyBorder="1"/>
    <xf numFmtId="2" fontId="17" fillId="2" borderId="26" xfId="0" applyNumberFormat="1" applyFont="1" applyFill="1" applyBorder="1"/>
    <xf numFmtId="2" fontId="16" fillId="4" borderId="48" xfId="0" applyNumberFormat="1" applyFont="1" applyFill="1" applyBorder="1"/>
    <xf numFmtId="0" fontId="16" fillId="0" borderId="11" xfId="0" applyFont="1" applyBorder="1" applyAlignment="1">
      <alignment horizontal="center"/>
    </xf>
    <xf numFmtId="0" fontId="17" fillId="0" borderId="11" xfId="0" applyFont="1" applyBorder="1"/>
    <xf numFmtId="165" fontId="17" fillId="2" borderId="12" xfId="0" applyNumberFormat="1" applyFont="1" applyFill="1" applyBorder="1"/>
    <xf numFmtId="164" fontId="16" fillId="3" borderId="13" xfId="0" applyNumberFormat="1" applyFont="1" applyFill="1" applyBorder="1" applyAlignment="1">
      <alignment horizontal="center"/>
    </xf>
    <xf numFmtId="165" fontId="17" fillId="0" borderId="12" xfId="0" applyNumberFormat="1" applyFont="1" applyBorder="1"/>
    <xf numFmtId="1" fontId="17" fillId="2" borderId="27" xfId="0" applyNumberFormat="1" applyFont="1" applyFill="1" applyBorder="1"/>
    <xf numFmtId="0" fontId="17" fillId="0" borderId="12" xfId="0" applyFont="1" applyFill="1" applyBorder="1"/>
    <xf numFmtId="2" fontId="17" fillId="2" borderId="12" xfId="0" applyNumberFormat="1" applyFont="1" applyFill="1" applyBorder="1"/>
    <xf numFmtId="2" fontId="17" fillId="2" borderId="27" xfId="0" applyNumberFormat="1" applyFont="1" applyFill="1" applyBorder="1"/>
    <xf numFmtId="2" fontId="16" fillId="4" borderId="49" xfId="0" applyNumberFormat="1" applyFont="1" applyFill="1" applyBorder="1"/>
    <xf numFmtId="0" fontId="16" fillId="0" borderId="15" xfId="0" applyFont="1" applyBorder="1" applyAlignment="1">
      <alignment horizontal="center"/>
    </xf>
    <xf numFmtId="0" fontId="17" fillId="0" borderId="15" xfId="0" applyFont="1" applyBorder="1"/>
    <xf numFmtId="165" fontId="17" fillId="2" borderId="16" xfId="0" applyNumberFormat="1" applyFont="1" applyFill="1" applyBorder="1"/>
    <xf numFmtId="164" fontId="16" fillId="3" borderId="17" xfId="0" applyNumberFormat="1" applyFont="1" applyFill="1" applyBorder="1" applyAlignment="1">
      <alignment horizontal="center"/>
    </xf>
    <xf numFmtId="165" fontId="17" fillId="0" borderId="16" xfId="0" applyNumberFormat="1" applyFont="1" applyBorder="1"/>
    <xf numFmtId="1" fontId="17" fillId="2" borderId="28" xfId="0" applyNumberFormat="1" applyFont="1" applyFill="1" applyBorder="1"/>
    <xf numFmtId="0" fontId="17" fillId="0" borderId="16" xfId="0" applyFont="1" applyFill="1" applyBorder="1"/>
    <xf numFmtId="2" fontId="17" fillId="2" borderId="16" xfId="0" applyNumberFormat="1" applyFont="1" applyFill="1" applyBorder="1"/>
    <xf numFmtId="2" fontId="17" fillId="2" borderId="28" xfId="0" applyNumberFormat="1" applyFont="1" applyFill="1" applyBorder="1"/>
    <xf numFmtId="2" fontId="16" fillId="4" borderId="50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Continuous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2" fillId="0" borderId="3" xfId="0" applyFont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2" fillId="6" borderId="33" xfId="0" applyFont="1" applyFill="1" applyBorder="1" applyAlignment="1">
      <alignment horizontal="center" vertical="center" wrapText="1"/>
    </xf>
    <xf numFmtId="0" fontId="0" fillId="0" borderId="39" xfId="0" applyBorder="1"/>
    <xf numFmtId="0" fontId="0" fillId="0" borderId="58" xfId="0" applyBorder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2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34" xfId="0" applyFont="1" applyBorder="1" applyAlignment="1"/>
    <xf numFmtId="0" fontId="4" fillId="0" borderId="30" xfId="0" applyFont="1" applyBorder="1" applyAlignment="1">
      <alignment horizontal="center" vertical="center"/>
    </xf>
    <xf numFmtId="0" fontId="5" fillId="0" borderId="12" xfId="0" applyFont="1" applyBorder="1" applyAlignment="1"/>
    <xf numFmtId="0" fontId="5" fillId="0" borderId="37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4" fillId="0" borderId="51" xfId="0" applyFont="1" applyBorder="1" applyAlignment="1">
      <alignment horizontal="center" vertical="center"/>
    </xf>
    <xf numFmtId="0" fontId="5" fillId="0" borderId="13" xfId="0" applyFont="1" applyBorder="1" applyAlignment="1"/>
    <xf numFmtId="0" fontId="5" fillId="0" borderId="52" xfId="0" applyFont="1" applyBorder="1" applyAlignment="1"/>
  </cellXfs>
  <cellStyles count="1">
    <cellStyle name="normální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&#382;i-pra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&#382;i-jednot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ednotl - shyby"/>
      <sheetName val="jednotl - tlaky"/>
      <sheetName val="jednotl - trojskok"/>
      <sheetName val="jednotl - vznosy"/>
      <sheetName val="celkem - jednotl"/>
      <sheetName val="družstva"/>
      <sheetName val="pořadí pro 2. d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7">
            <v>3</v>
          </cell>
        </row>
        <row r="8">
          <cell r="A8">
            <v>26</v>
          </cell>
        </row>
        <row r="9">
          <cell r="A9">
            <v>28</v>
          </cell>
        </row>
        <row r="10">
          <cell r="A10">
            <v>19</v>
          </cell>
        </row>
        <row r="11">
          <cell r="A11">
            <v>14</v>
          </cell>
        </row>
        <row r="12">
          <cell r="A12">
            <v>2</v>
          </cell>
        </row>
        <row r="13">
          <cell r="A13">
            <v>4</v>
          </cell>
        </row>
        <row r="14">
          <cell r="A14">
            <v>18</v>
          </cell>
        </row>
        <row r="15">
          <cell r="A15">
            <v>23</v>
          </cell>
        </row>
        <row r="16">
          <cell r="A16">
            <v>21</v>
          </cell>
        </row>
        <row r="17">
          <cell r="A17">
            <v>35</v>
          </cell>
        </row>
        <row r="18">
          <cell r="A18">
            <v>34</v>
          </cell>
        </row>
        <row r="19">
          <cell r="A19">
            <v>5</v>
          </cell>
        </row>
        <row r="20">
          <cell r="A20">
            <v>33</v>
          </cell>
        </row>
        <row r="21">
          <cell r="A21">
            <v>11</v>
          </cell>
        </row>
        <row r="22">
          <cell r="A22">
            <v>7</v>
          </cell>
        </row>
        <row r="23">
          <cell r="A23">
            <v>44</v>
          </cell>
        </row>
        <row r="24">
          <cell r="A24">
            <v>53</v>
          </cell>
        </row>
        <row r="25">
          <cell r="A25">
            <v>40</v>
          </cell>
        </row>
        <row r="26">
          <cell r="A26">
            <v>38</v>
          </cell>
        </row>
        <row r="27">
          <cell r="A27">
            <v>17</v>
          </cell>
        </row>
        <row r="28">
          <cell r="A28">
            <v>24</v>
          </cell>
        </row>
        <row r="29">
          <cell r="A29">
            <v>52</v>
          </cell>
        </row>
        <row r="30">
          <cell r="A30">
            <v>48</v>
          </cell>
        </row>
        <row r="31">
          <cell r="A31">
            <v>20</v>
          </cell>
        </row>
        <row r="32">
          <cell r="A32">
            <v>13</v>
          </cell>
        </row>
        <row r="33">
          <cell r="A33">
            <v>45</v>
          </cell>
        </row>
        <row r="34">
          <cell r="A34">
            <v>60</v>
          </cell>
        </row>
        <row r="35">
          <cell r="A35">
            <v>6</v>
          </cell>
        </row>
        <row r="36">
          <cell r="A36">
            <v>15</v>
          </cell>
        </row>
        <row r="37">
          <cell r="A37">
            <v>10</v>
          </cell>
        </row>
        <row r="38">
          <cell r="A38">
            <v>31</v>
          </cell>
        </row>
        <row r="39">
          <cell r="A39">
            <v>48</v>
          </cell>
        </row>
        <row r="40">
          <cell r="A40">
            <v>1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9</v>
          </cell>
        </row>
        <row r="44">
          <cell r="A44">
            <v>22</v>
          </cell>
        </row>
        <row r="45">
          <cell r="A45">
            <v>43</v>
          </cell>
        </row>
        <row r="46">
          <cell r="A46">
            <v>58</v>
          </cell>
        </row>
        <row r="47">
          <cell r="A47">
            <v>12</v>
          </cell>
        </row>
        <row r="48">
          <cell r="A48">
            <v>57</v>
          </cell>
        </row>
        <row r="49">
          <cell r="A49">
            <v>29</v>
          </cell>
        </row>
        <row r="50">
          <cell r="A50">
            <v>56</v>
          </cell>
        </row>
        <row r="51">
          <cell r="A51">
            <v>16</v>
          </cell>
        </row>
        <row r="52">
          <cell r="A52">
            <v>27</v>
          </cell>
        </row>
        <row r="53">
          <cell r="A53">
            <v>32</v>
          </cell>
        </row>
        <row r="54">
          <cell r="A54">
            <v>36</v>
          </cell>
        </row>
        <row r="55">
          <cell r="A55">
            <v>25</v>
          </cell>
        </row>
        <row r="56">
          <cell r="A56">
            <v>37</v>
          </cell>
        </row>
        <row r="57">
          <cell r="A57">
            <v>55</v>
          </cell>
        </row>
        <row r="58">
          <cell r="A58">
            <v>54</v>
          </cell>
        </row>
        <row r="59">
          <cell r="A59">
            <v>46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59</v>
          </cell>
        </row>
        <row r="63">
          <cell r="A63">
            <v>8</v>
          </cell>
        </row>
        <row r="64">
          <cell r="A64">
            <v>30</v>
          </cell>
        </row>
        <row r="65">
          <cell r="A65">
            <v>39</v>
          </cell>
        </row>
        <row r="66">
          <cell r="A66">
            <v>47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ednotl - shyby"/>
      <sheetName val="jednotl - tlaky"/>
      <sheetName val="jednotl - trojskok"/>
      <sheetName val="jednotl - vznosy"/>
      <sheetName val="celkem - jednotl"/>
      <sheetName val="družstva"/>
      <sheetName val="pořadí pro 2. den"/>
    </sheetNames>
    <sheetDataSet>
      <sheetData sheetId="0">
        <row r="7">
          <cell r="E7">
            <v>28</v>
          </cell>
        </row>
        <row r="8">
          <cell r="E8">
            <v>22</v>
          </cell>
        </row>
        <row r="9">
          <cell r="E9">
            <v>20</v>
          </cell>
        </row>
        <row r="10">
          <cell r="E10">
            <v>16</v>
          </cell>
        </row>
        <row r="11">
          <cell r="E11">
            <v>21</v>
          </cell>
        </row>
        <row r="12">
          <cell r="E12">
            <v>21</v>
          </cell>
        </row>
        <row r="13">
          <cell r="E13">
            <v>22</v>
          </cell>
        </row>
        <row r="14">
          <cell r="E14">
            <v>21</v>
          </cell>
        </row>
        <row r="15">
          <cell r="E15">
            <v>19</v>
          </cell>
        </row>
        <row r="16">
          <cell r="E16">
            <v>18</v>
          </cell>
        </row>
        <row r="17">
          <cell r="E17">
            <v>16</v>
          </cell>
        </row>
        <row r="18">
          <cell r="E18">
            <v>20</v>
          </cell>
        </row>
        <row r="19">
          <cell r="E19">
            <v>22</v>
          </cell>
        </row>
        <row r="20">
          <cell r="E20">
            <v>16</v>
          </cell>
        </row>
        <row r="21">
          <cell r="E21">
            <v>18</v>
          </cell>
        </row>
        <row r="22">
          <cell r="E22">
            <v>21</v>
          </cell>
        </row>
        <row r="23">
          <cell r="E23">
            <v>10</v>
          </cell>
        </row>
        <row r="24">
          <cell r="E24">
            <v>15</v>
          </cell>
        </row>
        <row r="25">
          <cell r="E25">
            <v>18</v>
          </cell>
        </row>
        <row r="26">
          <cell r="E26">
            <v>18</v>
          </cell>
        </row>
        <row r="27">
          <cell r="E27">
            <v>17</v>
          </cell>
        </row>
        <row r="28">
          <cell r="E28">
            <v>19</v>
          </cell>
        </row>
        <row r="29">
          <cell r="E29">
            <v>16</v>
          </cell>
        </row>
        <row r="30">
          <cell r="E30">
            <v>11</v>
          </cell>
        </row>
        <row r="31">
          <cell r="E31">
            <v>23</v>
          </cell>
        </row>
        <row r="32">
          <cell r="E32">
            <v>13</v>
          </cell>
        </row>
        <row r="33">
          <cell r="E33">
            <v>15</v>
          </cell>
        </row>
        <row r="34">
          <cell r="E34">
            <v>0</v>
          </cell>
        </row>
        <row r="35">
          <cell r="E35">
            <v>19</v>
          </cell>
        </row>
        <row r="36">
          <cell r="E36">
            <v>16</v>
          </cell>
        </row>
        <row r="37">
          <cell r="E37">
            <v>19</v>
          </cell>
        </row>
        <row r="38">
          <cell r="E38">
            <v>17</v>
          </cell>
        </row>
        <row r="39">
          <cell r="E39">
            <v>12</v>
          </cell>
        </row>
        <row r="40">
          <cell r="E40">
            <v>22</v>
          </cell>
        </row>
        <row r="41">
          <cell r="E41">
            <v>17</v>
          </cell>
        </row>
        <row r="42">
          <cell r="E42">
            <v>13</v>
          </cell>
        </row>
        <row r="43">
          <cell r="E43">
            <v>24</v>
          </cell>
        </row>
        <row r="44">
          <cell r="E44">
            <v>21</v>
          </cell>
        </row>
        <row r="45">
          <cell r="E45">
            <v>15</v>
          </cell>
        </row>
        <row r="46">
          <cell r="E46">
            <v>10</v>
          </cell>
        </row>
        <row r="47">
          <cell r="E47">
            <v>19</v>
          </cell>
        </row>
        <row r="48">
          <cell r="E48">
            <v>5</v>
          </cell>
        </row>
        <row r="49">
          <cell r="E49">
            <v>19</v>
          </cell>
        </row>
        <row r="50">
          <cell r="E50">
            <v>16</v>
          </cell>
        </row>
        <row r="51">
          <cell r="E51">
            <v>18</v>
          </cell>
        </row>
        <row r="52">
          <cell r="E52">
            <v>17</v>
          </cell>
        </row>
        <row r="53">
          <cell r="E53">
            <v>15</v>
          </cell>
        </row>
        <row r="54">
          <cell r="E54">
            <v>19</v>
          </cell>
        </row>
        <row r="55">
          <cell r="E55">
            <v>17</v>
          </cell>
        </row>
        <row r="56">
          <cell r="E56">
            <v>18</v>
          </cell>
        </row>
        <row r="57">
          <cell r="E57">
            <v>13</v>
          </cell>
        </row>
        <row r="58">
          <cell r="E58">
            <v>15</v>
          </cell>
        </row>
        <row r="59">
          <cell r="E59">
            <v>13</v>
          </cell>
        </row>
        <row r="60">
          <cell r="E60">
            <v>11</v>
          </cell>
        </row>
        <row r="61">
          <cell r="E61">
            <v>16</v>
          </cell>
        </row>
        <row r="62">
          <cell r="E62">
            <v>9</v>
          </cell>
        </row>
        <row r="63">
          <cell r="E63">
            <v>22</v>
          </cell>
        </row>
        <row r="64">
          <cell r="E64">
            <v>19</v>
          </cell>
        </row>
        <row r="65">
          <cell r="E65">
            <v>17</v>
          </cell>
        </row>
        <row r="66">
          <cell r="E66">
            <v>13</v>
          </cell>
        </row>
      </sheetData>
      <sheetData sheetId="1">
        <row r="7">
          <cell r="E7">
            <v>47</v>
          </cell>
        </row>
        <row r="8">
          <cell r="E8">
            <v>29</v>
          </cell>
        </row>
        <row r="9">
          <cell r="E9">
            <v>24</v>
          </cell>
        </row>
        <row r="10">
          <cell r="E10">
            <v>32</v>
          </cell>
        </row>
        <row r="11">
          <cell r="E11">
            <v>44</v>
          </cell>
        </row>
        <row r="12">
          <cell r="E12">
            <v>52</v>
          </cell>
        </row>
        <row r="13">
          <cell r="E13">
            <v>48</v>
          </cell>
        </row>
        <row r="14">
          <cell r="E14">
            <v>23</v>
          </cell>
        </row>
        <row r="15">
          <cell r="E15">
            <v>41</v>
          </cell>
        </row>
        <row r="16">
          <cell r="E16">
            <v>36</v>
          </cell>
        </row>
        <row r="17">
          <cell r="E17">
            <v>37</v>
          </cell>
        </row>
        <row r="18">
          <cell r="E18">
            <v>31</v>
          </cell>
        </row>
        <row r="19">
          <cell r="E19">
            <v>41</v>
          </cell>
        </row>
        <row r="20">
          <cell r="E20">
            <v>27</v>
          </cell>
        </row>
        <row r="21">
          <cell r="E21">
            <v>42</v>
          </cell>
        </row>
        <row r="22">
          <cell r="E22">
            <v>50</v>
          </cell>
        </row>
        <row r="23">
          <cell r="E23">
            <v>25</v>
          </cell>
        </row>
        <row r="24">
          <cell r="E24">
            <v>22</v>
          </cell>
        </row>
        <row r="25">
          <cell r="E25">
            <v>20</v>
          </cell>
        </row>
        <row r="26">
          <cell r="E26">
            <v>33</v>
          </cell>
        </row>
        <row r="27">
          <cell r="E27">
            <v>28</v>
          </cell>
        </row>
        <row r="28">
          <cell r="E28">
            <v>33</v>
          </cell>
        </row>
        <row r="29">
          <cell r="E29">
            <v>23</v>
          </cell>
        </row>
        <row r="30">
          <cell r="E30">
            <v>21</v>
          </cell>
        </row>
        <row r="31">
          <cell r="E31">
            <v>37</v>
          </cell>
        </row>
        <row r="32">
          <cell r="E32">
            <v>41</v>
          </cell>
        </row>
        <row r="33">
          <cell r="E33">
            <v>24</v>
          </cell>
        </row>
        <row r="34">
          <cell r="E34">
            <v>0</v>
          </cell>
        </row>
        <row r="35">
          <cell r="E35">
            <v>44</v>
          </cell>
        </row>
        <row r="36">
          <cell r="E36">
            <v>39</v>
          </cell>
        </row>
        <row r="37">
          <cell r="E37">
            <v>29</v>
          </cell>
        </row>
        <row r="38">
          <cell r="E38">
            <v>28</v>
          </cell>
        </row>
        <row r="39">
          <cell r="E39">
            <v>21</v>
          </cell>
        </row>
        <row r="40">
          <cell r="E40">
            <v>43</v>
          </cell>
        </row>
        <row r="41">
          <cell r="E41">
            <v>23</v>
          </cell>
        </row>
        <row r="42">
          <cell r="E42">
            <v>32</v>
          </cell>
        </row>
        <row r="43">
          <cell r="E43">
            <v>32</v>
          </cell>
        </row>
        <row r="44">
          <cell r="E44">
            <v>32</v>
          </cell>
        </row>
        <row r="45">
          <cell r="E45">
            <v>29</v>
          </cell>
        </row>
        <row r="46">
          <cell r="E46">
            <v>13</v>
          </cell>
        </row>
        <row r="47">
          <cell r="E47">
            <v>40</v>
          </cell>
        </row>
        <row r="48">
          <cell r="E48">
            <v>25</v>
          </cell>
        </row>
        <row r="49">
          <cell r="E49">
            <v>22</v>
          </cell>
        </row>
        <row r="50">
          <cell r="E50">
            <v>18</v>
          </cell>
        </row>
        <row r="51">
          <cell r="E51">
            <v>40</v>
          </cell>
        </row>
        <row r="52">
          <cell r="E52">
            <v>30</v>
          </cell>
        </row>
        <row r="53">
          <cell r="E53">
            <v>30</v>
          </cell>
        </row>
        <row r="54">
          <cell r="E54">
            <v>30</v>
          </cell>
        </row>
        <row r="55">
          <cell r="E55">
            <v>34</v>
          </cell>
        </row>
        <row r="56">
          <cell r="E56">
            <v>18</v>
          </cell>
        </row>
        <row r="57">
          <cell r="E57">
            <v>19</v>
          </cell>
        </row>
        <row r="58">
          <cell r="E58">
            <v>19</v>
          </cell>
        </row>
        <row r="59">
          <cell r="E59">
            <v>35</v>
          </cell>
        </row>
        <row r="60">
          <cell r="E60">
            <v>20</v>
          </cell>
        </row>
        <row r="61">
          <cell r="E61">
            <v>21</v>
          </cell>
        </row>
        <row r="62">
          <cell r="E62">
            <v>16</v>
          </cell>
        </row>
        <row r="63">
          <cell r="E63">
            <v>31</v>
          </cell>
        </row>
        <row r="64">
          <cell r="E64">
            <v>21</v>
          </cell>
        </row>
        <row r="65">
          <cell r="E65">
            <v>29</v>
          </cell>
        </row>
        <row r="66">
          <cell r="E66">
            <v>23</v>
          </cell>
        </row>
      </sheetData>
      <sheetData sheetId="2">
        <row r="7">
          <cell r="E7">
            <v>7.3</v>
          </cell>
          <cell r="F7">
            <v>0</v>
          </cell>
          <cell r="G7">
            <v>7.2</v>
          </cell>
        </row>
        <row r="8">
          <cell r="E8">
            <v>7.7</v>
          </cell>
          <cell r="F8">
            <v>8</v>
          </cell>
          <cell r="G8">
            <v>8.1</v>
          </cell>
        </row>
        <row r="9">
          <cell r="E9">
            <v>7.8</v>
          </cell>
          <cell r="F9">
            <v>7.6</v>
          </cell>
          <cell r="G9">
            <v>7.9</v>
          </cell>
        </row>
        <row r="10">
          <cell r="E10">
            <v>8.3000000000000007</v>
          </cell>
          <cell r="F10">
            <v>8.6999999999999993</v>
          </cell>
          <cell r="G10">
            <v>8.6999999999999993</v>
          </cell>
        </row>
        <row r="11">
          <cell r="E11">
            <v>7.9</v>
          </cell>
          <cell r="F11">
            <v>7.8</v>
          </cell>
          <cell r="G11">
            <v>8</v>
          </cell>
        </row>
        <row r="12">
          <cell r="E12">
            <v>8.1</v>
          </cell>
          <cell r="F12">
            <v>0</v>
          </cell>
          <cell r="G12">
            <v>8.5</v>
          </cell>
        </row>
        <row r="13">
          <cell r="E13">
            <v>8.4</v>
          </cell>
          <cell r="F13">
            <v>8.6</v>
          </cell>
          <cell r="G13">
            <v>8.1999999999999993</v>
          </cell>
        </row>
        <row r="14">
          <cell r="E14">
            <v>8.1</v>
          </cell>
          <cell r="F14">
            <v>8.1</v>
          </cell>
          <cell r="G14">
            <v>8.6</v>
          </cell>
        </row>
        <row r="15">
          <cell r="E15">
            <v>8.4</v>
          </cell>
          <cell r="F15">
            <v>8.4</v>
          </cell>
          <cell r="G15">
            <v>8.3000000000000007</v>
          </cell>
        </row>
        <row r="16">
          <cell r="E16">
            <v>0</v>
          </cell>
          <cell r="F16">
            <v>0</v>
          </cell>
          <cell r="G16">
            <v>8.3000000000000007</v>
          </cell>
        </row>
        <row r="17">
          <cell r="E17">
            <v>6.4</v>
          </cell>
          <cell r="F17">
            <v>6.7</v>
          </cell>
          <cell r="G17">
            <v>7</v>
          </cell>
        </row>
        <row r="18">
          <cell r="E18">
            <v>7.6</v>
          </cell>
          <cell r="F18">
            <v>7.6</v>
          </cell>
          <cell r="G18">
            <v>8</v>
          </cell>
        </row>
        <row r="19">
          <cell r="E19">
            <v>8.5</v>
          </cell>
          <cell r="F19">
            <v>7.6</v>
          </cell>
          <cell r="G19">
            <v>0</v>
          </cell>
        </row>
        <row r="20">
          <cell r="E20">
            <v>8.1999999999999993</v>
          </cell>
          <cell r="F20">
            <v>8.4</v>
          </cell>
          <cell r="G20">
            <v>8.1</v>
          </cell>
        </row>
        <row r="21">
          <cell r="E21">
            <v>8.1999999999999993</v>
          </cell>
          <cell r="F21">
            <v>8.1999999999999993</v>
          </cell>
          <cell r="G21">
            <v>8</v>
          </cell>
        </row>
        <row r="22">
          <cell r="E22">
            <v>7.6</v>
          </cell>
          <cell r="F22">
            <v>7.5</v>
          </cell>
          <cell r="G22">
            <v>7.5</v>
          </cell>
        </row>
        <row r="23">
          <cell r="E23">
            <v>8.5</v>
          </cell>
          <cell r="F23">
            <v>8.6999999999999993</v>
          </cell>
          <cell r="G23">
            <v>8.5</v>
          </cell>
        </row>
        <row r="24">
          <cell r="E24">
            <v>0</v>
          </cell>
          <cell r="F24">
            <v>0</v>
          </cell>
          <cell r="G24">
            <v>8</v>
          </cell>
        </row>
        <row r="25">
          <cell r="E25">
            <v>7.9</v>
          </cell>
          <cell r="F25">
            <v>8.1</v>
          </cell>
          <cell r="G25">
            <v>8</v>
          </cell>
        </row>
        <row r="26">
          <cell r="E26">
            <v>0</v>
          </cell>
          <cell r="F26">
            <v>7.1</v>
          </cell>
          <cell r="G26">
            <v>7.2</v>
          </cell>
        </row>
        <row r="27">
          <cell r="E27">
            <v>7.2</v>
          </cell>
          <cell r="F27">
            <v>9</v>
          </cell>
          <cell r="G27">
            <v>9</v>
          </cell>
        </row>
        <row r="28">
          <cell r="E28">
            <v>8.1</v>
          </cell>
          <cell r="F28">
            <v>8.3000000000000007</v>
          </cell>
          <cell r="G28">
            <v>7.6</v>
          </cell>
        </row>
        <row r="29">
          <cell r="E29">
            <v>0</v>
          </cell>
          <cell r="F29">
            <v>7.3</v>
          </cell>
          <cell r="G29">
            <v>7</v>
          </cell>
        </row>
        <row r="30">
          <cell r="E30">
            <v>8.1</v>
          </cell>
          <cell r="F30">
            <v>8.3000000000000007</v>
          </cell>
          <cell r="G30">
            <v>8.3000000000000007</v>
          </cell>
        </row>
        <row r="31">
          <cell r="E31">
            <v>6.5</v>
          </cell>
          <cell r="F31">
            <v>6.8</v>
          </cell>
          <cell r="G31">
            <v>6.5</v>
          </cell>
        </row>
        <row r="32">
          <cell r="E32">
            <v>8.9</v>
          </cell>
          <cell r="F32">
            <v>8.8000000000000007</v>
          </cell>
          <cell r="G32">
            <v>9</v>
          </cell>
        </row>
        <row r="33">
          <cell r="E33">
            <v>7.8</v>
          </cell>
          <cell r="F33">
            <v>7.9</v>
          </cell>
          <cell r="G33">
            <v>7.7</v>
          </cell>
        </row>
        <row r="35">
          <cell r="E35">
            <v>8.5</v>
          </cell>
          <cell r="F35">
            <v>8.5</v>
          </cell>
          <cell r="G35">
            <v>8.6999999999999993</v>
          </cell>
        </row>
        <row r="36">
          <cell r="E36">
            <v>9</v>
          </cell>
          <cell r="F36">
            <v>9.1999999999999993</v>
          </cell>
          <cell r="G36">
            <v>9.1999999999999993</v>
          </cell>
        </row>
        <row r="37">
          <cell r="E37">
            <v>8.8000000000000007</v>
          </cell>
          <cell r="F37">
            <v>8.6</v>
          </cell>
          <cell r="G37">
            <v>8.6999999999999993</v>
          </cell>
        </row>
        <row r="38">
          <cell r="E38">
            <v>8.1999999999999993</v>
          </cell>
          <cell r="F38">
            <v>8.1999999999999993</v>
          </cell>
          <cell r="G38">
            <v>8.5</v>
          </cell>
        </row>
        <row r="39">
          <cell r="E39">
            <v>8.1999999999999993</v>
          </cell>
          <cell r="F39">
            <v>8.1</v>
          </cell>
          <cell r="G39">
            <v>8.3000000000000007</v>
          </cell>
        </row>
        <row r="40">
          <cell r="E40">
            <v>0</v>
          </cell>
          <cell r="F40">
            <v>9</v>
          </cell>
          <cell r="G40">
            <v>8.1999999999999993</v>
          </cell>
        </row>
        <row r="41">
          <cell r="E41">
            <v>8.1999999999999993</v>
          </cell>
          <cell r="F41">
            <v>8.3000000000000007</v>
          </cell>
          <cell r="G41">
            <v>8.6</v>
          </cell>
        </row>
        <row r="42">
          <cell r="E42">
            <v>7.8</v>
          </cell>
          <cell r="F42">
            <v>8.1</v>
          </cell>
          <cell r="G42">
            <v>7.9</v>
          </cell>
        </row>
        <row r="43">
          <cell r="E43">
            <v>7.9</v>
          </cell>
          <cell r="F43">
            <v>8.1999999999999993</v>
          </cell>
          <cell r="G43">
            <v>8</v>
          </cell>
        </row>
        <row r="44">
          <cell r="E44">
            <v>7.7</v>
          </cell>
          <cell r="F44">
            <v>7.9</v>
          </cell>
          <cell r="G44">
            <v>7.4</v>
          </cell>
        </row>
        <row r="45">
          <cell r="E45">
            <v>0</v>
          </cell>
          <cell r="F45">
            <v>7.5</v>
          </cell>
          <cell r="G45">
            <v>7.4</v>
          </cell>
        </row>
        <row r="46">
          <cell r="E46">
            <v>6.8</v>
          </cell>
          <cell r="F46">
            <v>7.4</v>
          </cell>
          <cell r="G46">
            <v>7.6</v>
          </cell>
        </row>
        <row r="47">
          <cell r="E47">
            <v>8.1</v>
          </cell>
          <cell r="F47">
            <v>8.8000000000000007</v>
          </cell>
          <cell r="G47">
            <v>8.6</v>
          </cell>
        </row>
        <row r="48">
          <cell r="E48">
            <v>0</v>
          </cell>
          <cell r="F48">
            <v>8</v>
          </cell>
          <cell r="G48">
            <v>0</v>
          </cell>
        </row>
        <row r="49">
          <cell r="E49">
            <v>7.8</v>
          </cell>
          <cell r="F49">
            <v>7.8</v>
          </cell>
          <cell r="G49">
            <v>7.6</v>
          </cell>
        </row>
        <row r="50">
          <cell r="E50">
            <v>7.4</v>
          </cell>
          <cell r="F50">
            <v>7.6</v>
          </cell>
          <cell r="G50">
            <v>7.6</v>
          </cell>
        </row>
        <row r="51">
          <cell r="E51">
            <v>7.9</v>
          </cell>
          <cell r="F51">
            <v>8.3000000000000007</v>
          </cell>
          <cell r="G51">
            <v>8.4</v>
          </cell>
        </row>
        <row r="52">
          <cell r="E52">
            <v>0</v>
          </cell>
          <cell r="F52">
            <v>0</v>
          </cell>
          <cell r="G52">
            <v>8.8000000000000007</v>
          </cell>
        </row>
        <row r="53">
          <cell r="E53">
            <v>8</v>
          </cell>
          <cell r="F53">
            <v>8.4</v>
          </cell>
          <cell r="G53">
            <v>8.3000000000000007</v>
          </cell>
        </row>
        <row r="54">
          <cell r="E54">
            <v>6.8</v>
          </cell>
          <cell r="F54">
            <v>7.2</v>
          </cell>
          <cell r="G54">
            <v>7.3</v>
          </cell>
        </row>
        <row r="55">
          <cell r="E55">
            <v>8.3000000000000007</v>
          </cell>
          <cell r="F55">
            <v>8.4</v>
          </cell>
          <cell r="G55">
            <v>8.6999999999999993</v>
          </cell>
        </row>
        <row r="56">
          <cell r="E56">
            <v>7.8</v>
          </cell>
          <cell r="F56">
            <v>7.6</v>
          </cell>
          <cell r="G56">
            <v>7.9</v>
          </cell>
        </row>
        <row r="57">
          <cell r="E57">
            <v>0</v>
          </cell>
          <cell r="F57">
            <v>0</v>
          </cell>
          <cell r="G57">
            <v>8</v>
          </cell>
        </row>
        <row r="58">
          <cell r="E58">
            <v>0</v>
          </cell>
          <cell r="F58">
            <v>7.3</v>
          </cell>
          <cell r="G58">
            <v>7.3</v>
          </cell>
        </row>
        <row r="59">
          <cell r="E59">
            <v>8</v>
          </cell>
          <cell r="F59">
            <v>7.8</v>
          </cell>
          <cell r="G59">
            <v>0</v>
          </cell>
        </row>
        <row r="60">
          <cell r="E60">
            <v>7.6</v>
          </cell>
          <cell r="F60">
            <v>7.6</v>
          </cell>
          <cell r="G60">
            <v>7.8</v>
          </cell>
        </row>
        <row r="61">
          <cell r="E61">
            <v>7.9</v>
          </cell>
          <cell r="F61">
            <v>8.1999999999999993</v>
          </cell>
          <cell r="G61">
            <v>7.7</v>
          </cell>
        </row>
        <row r="62">
          <cell r="E62">
            <v>6.5</v>
          </cell>
          <cell r="F62">
            <v>6.4</v>
          </cell>
          <cell r="G62">
            <v>7</v>
          </cell>
        </row>
        <row r="63">
          <cell r="E63">
            <v>8.1999999999999993</v>
          </cell>
          <cell r="F63">
            <v>8.1999999999999993</v>
          </cell>
          <cell r="G63">
            <v>8.4</v>
          </cell>
        </row>
        <row r="64">
          <cell r="E64">
            <v>0</v>
          </cell>
          <cell r="F64">
            <v>9.1999999999999993</v>
          </cell>
          <cell r="G64">
            <v>9.5</v>
          </cell>
        </row>
        <row r="65">
          <cell r="E65">
            <v>7.2</v>
          </cell>
          <cell r="F65">
            <v>7.5</v>
          </cell>
          <cell r="G65">
            <v>7.3</v>
          </cell>
        </row>
        <row r="66">
          <cell r="E66">
            <v>7.9</v>
          </cell>
          <cell r="F66">
            <v>8.1999999999999993</v>
          </cell>
          <cell r="G66">
            <v>8.4</v>
          </cell>
        </row>
      </sheetData>
      <sheetData sheetId="3">
        <row r="7">
          <cell r="E7">
            <v>40</v>
          </cell>
        </row>
        <row r="8">
          <cell r="E8">
            <v>25</v>
          </cell>
        </row>
        <row r="9">
          <cell r="E9">
            <v>35</v>
          </cell>
        </row>
        <row r="10">
          <cell r="E10">
            <v>33</v>
          </cell>
        </row>
        <row r="11">
          <cell r="E11">
            <v>24</v>
          </cell>
        </row>
        <row r="12">
          <cell r="E12">
            <v>43</v>
          </cell>
        </row>
        <row r="13">
          <cell r="E13">
            <v>30</v>
          </cell>
        </row>
        <row r="14">
          <cell r="E14">
            <v>34</v>
          </cell>
        </row>
        <row r="15">
          <cell r="E15">
            <v>20</v>
          </cell>
        </row>
        <row r="16">
          <cell r="E16">
            <v>29</v>
          </cell>
        </row>
        <row r="17">
          <cell r="E17">
            <v>30</v>
          </cell>
        </row>
        <row r="18">
          <cell r="E18">
            <v>20</v>
          </cell>
        </row>
        <row r="19">
          <cell r="E19">
            <v>32</v>
          </cell>
        </row>
        <row r="20">
          <cell r="E20">
            <v>27</v>
          </cell>
        </row>
        <row r="21">
          <cell r="E21">
            <v>38</v>
          </cell>
        </row>
        <row r="22">
          <cell r="E22">
            <v>35</v>
          </cell>
        </row>
        <row r="23">
          <cell r="E23">
            <v>18</v>
          </cell>
        </row>
        <row r="24">
          <cell r="E24">
            <v>11</v>
          </cell>
        </row>
        <row r="25">
          <cell r="E25">
            <v>27</v>
          </cell>
        </row>
        <row r="26">
          <cell r="E26">
            <v>27</v>
          </cell>
        </row>
        <row r="27">
          <cell r="E27">
            <v>32</v>
          </cell>
        </row>
        <row r="28">
          <cell r="E28">
            <v>29</v>
          </cell>
        </row>
        <row r="29">
          <cell r="E29">
            <v>18</v>
          </cell>
        </row>
        <row r="30">
          <cell r="E30">
            <v>20</v>
          </cell>
        </row>
        <row r="31">
          <cell r="E31">
            <v>34</v>
          </cell>
        </row>
        <row r="32">
          <cell r="E32">
            <v>30</v>
          </cell>
        </row>
        <row r="33">
          <cell r="E33">
            <v>16</v>
          </cell>
        </row>
        <row r="34">
          <cell r="E34">
            <v>0</v>
          </cell>
        </row>
        <row r="35">
          <cell r="E35">
            <v>31</v>
          </cell>
        </row>
        <row r="36">
          <cell r="E36">
            <v>23</v>
          </cell>
        </row>
        <row r="37">
          <cell r="E37">
            <v>42</v>
          </cell>
        </row>
        <row r="38">
          <cell r="E38">
            <v>24</v>
          </cell>
        </row>
        <row r="39">
          <cell r="E39">
            <v>18</v>
          </cell>
        </row>
        <row r="40">
          <cell r="E40">
            <v>46</v>
          </cell>
        </row>
        <row r="41">
          <cell r="E41">
            <v>15</v>
          </cell>
        </row>
        <row r="42">
          <cell r="E42">
            <v>20</v>
          </cell>
        </row>
        <row r="43">
          <cell r="E43">
            <v>37</v>
          </cell>
        </row>
        <row r="44">
          <cell r="E44">
            <v>32</v>
          </cell>
        </row>
        <row r="45">
          <cell r="E45">
            <v>21</v>
          </cell>
        </row>
        <row r="46">
          <cell r="E46">
            <v>15</v>
          </cell>
        </row>
        <row r="47">
          <cell r="E47">
            <v>28</v>
          </cell>
        </row>
        <row r="48">
          <cell r="E48">
            <v>18</v>
          </cell>
        </row>
        <row r="49">
          <cell r="E49">
            <v>36</v>
          </cell>
        </row>
        <row r="50">
          <cell r="E50">
            <v>10</v>
          </cell>
        </row>
        <row r="51">
          <cell r="E51">
            <v>27</v>
          </cell>
        </row>
        <row r="52">
          <cell r="E52">
            <v>24</v>
          </cell>
        </row>
        <row r="53">
          <cell r="E53">
            <v>27</v>
          </cell>
        </row>
        <row r="54">
          <cell r="E54">
            <v>28</v>
          </cell>
        </row>
        <row r="55">
          <cell r="E55">
            <v>25</v>
          </cell>
        </row>
        <row r="56">
          <cell r="E56">
            <v>35</v>
          </cell>
        </row>
        <row r="57">
          <cell r="E57">
            <v>15</v>
          </cell>
        </row>
        <row r="58">
          <cell r="E58">
            <v>21</v>
          </cell>
        </row>
        <row r="59">
          <cell r="E59">
            <v>7</v>
          </cell>
        </row>
        <row r="60">
          <cell r="E60">
            <v>27</v>
          </cell>
        </row>
        <row r="61">
          <cell r="E61">
            <v>10</v>
          </cell>
        </row>
        <row r="62">
          <cell r="E62">
            <v>10</v>
          </cell>
        </row>
        <row r="63">
          <cell r="E63">
            <v>40</v>
          </cell>
        </row>
        <row r="64">
          <cell r="E64">
            <v>14</v>
          </cell>
        </row>
        <row r="65">
          <cell r="E65">
            <v>30</v>
          </cell>
        </row>
        <row r="66">
          <cell r="E66">
            <v>13</v>
          </cell>
        </row>
      </sheetData>
      <sheetData sheetId="4">
        <row r="7">
          <cell r="A7">
            <v>3</v>
          </cell>
          <cell r="R7">
            <v>247.5</v>
          </cell>
        </row>
        <row r="8">
          <cell r="A8">
            <v>26</v>
          </cell>
          <cell r="R8">
            <v>194</v>
          </cell>
        </row>
        <row r="9">
          <cell r="A9">
            <v>28</v>
          </cell>
          <cell r="R9">
            <v>191.5</v>
          </cell>
        </row>
        <row r="10">
          <cell r="A10">
            <v>19</v>
          </cell>
          <cell r="R10">
            <v>204.5</v>
          </cell>
        </row>
        <row r="11">
          <cell r="A11">
            <v>14</v>
          </cell>
          <cell r="R11">
            <v>210</v>
          </cell>
        </row>
        <row r="12">
          <cell r="A12">
            <v>2</v>
          </cell>
          <cell r="R12">
            <v>260.5</v>
          </cell>
        </row>
        <row r="13">
          <cell r="A13">
            <v>4</v>
          </cell>
          <cell r="R13">
            <v>240</v>
          </cell>
        </row>
        <row r="14">
          <cell r="A14">
            <v>18</v>
          </cell>
          <cell r="R14">
            <v>205.5</v>
          </cell>
        </row>
        <row r="15">
          <cell r="A15">
            <v>23</v>
          </cell>
          <cell r="R15">
            <v>201.5</v>
          </cell>
        </row>
        <row r="16">
          <cell r="A16">
            <v>21</v>
          </cell>
          <cell r="R16">
            <v>202.5</v>
          </cell>
        </row>
        <row r="17">
          <cell r="A17">
            <v>35</v>
          </cell>
          <cell r="R17">
            <v>178.5</v>
          </cell>
        </row>
        <row r="18">
          <cell r="A18">
            <v>34</v>
          </cell>
          <cell r="R18">
            <v>181.5</v>
          </cell>
        </row>
        <row r="19">
          <cell r="A19">
            <v>5</v>
          </cell>
          <cell r="R19">
            <v>230.5</v>
          </cell>
        </row>
        <row r="20">
          <cell r="A20">
            <v>33</v>
          </cell>
          <cell r="R20">
            <v>182</v>
          </cell>
        </row>
        <row r="21">
          <cell r="A21">
            <v>11</v>
          </cell>
          <cell r="R21">
            <v>223</v>
          </cell>
        </row>
        <row r="22">
          <cell r="A22">
            <v>7</v>
          </cell>
          <cell r="R22">
            <v>227.5</v>
          </cell>
        </row>
        <row r="23">
          <cell r="A23">
            <v>44</v>
          </cell>
          <cell r="R23">
            <v>153.5</v>
          </cell>
        </row>
        <row r="24">
          <cell r="A24">
            <v>53</v>
          </cell>
          <cell r="R24">
            <v>139.5</v>
          </cell>
        </row>
        <row r="25">
          <cell r="A25">
            <v>40</v>
          </cell>
          <cell r="R25">
            <v>171.5</v>
          </cell>
        </row>
        <row r="26">
          <cell r="A26">
            <v>38</v>
          </cell>
          <cell r="R26">
            <v>176</v>
          </cell>
        </row>
        <row r="27">
          <cell r="A27">
            <v>17</v>
          </cell>
          <cell r="R27">
            <v>206</v>
          </cell>
        </row>
        <row r="28">
          <cell r="A28">
            <v>24</v>
          </cell>
          <cell r="R28">
            <v>201</v>
          </cell>
        </row>
        <row r="29">
          <cell r="A29">
            <v>52</v>
          </cell>
          <cell r="R29">
            <v>142.5</v>
          </cell>
        </row>
        <row r="30">
          <cell r="A30">
            <v>48</v>
          </cell>
          <cell r="R30">
            <v>145.5</v>
          </cell>
        </row>
        <row r="31">
          <cell r="A31">
            <v>20</v>
          </cell>
          <cell r="R31">
            <v>203.5</v>
          </cell>
        </row>
        <row r="32">
          <cell r="A32">
            <v>13</v>
          </cell>
          <cell r="R32">
            <v>210.5</v>
          </cell>
        </row>
        <row r="33">
          <cell r="A33">
            <v>45</v>
          </cell>
          <cell r="R33">
            <v>148</v>
          </cell>
        </row>
        <row r="34">
          <cell r="A34">
            <v>60</v>
          </cell>
          <cell r="R34">
            <v>0</v>
          </cell>
        </row>
        <row r="35">
          <cell r="A35">
            <v>6</v>
          </cell>
          <cell r="R35">
            <v>228.5</v>
          </cell>
        </row>
        <row r="36">
          <cell r="A36">
            <v>15</v>
          </cell>
          <cell r="R36">
            <v>210</v>
          </cell>
        </row>
        <row r="37">
          <cell r="A37">
            <v>10</v>
          </cell>
          <cell r="R37">
            <v>224.5</v>
          </cell>
        </row>
        <row r="38">
          <cell r="A38">
            <v>31</v>
          </cell>
          <cell r="R38">
            <v>184</v>
          </cell>
        </row>
        <row r="39">
          <cell r="A39">
            <v>48</v>
          </cell>
          <cell r="R39">
            <v>145.5</v>
          </cell>
        </row>
        <row r="40">
          <cell r="A40">
            <v>1</v>
          </cell>
          <cell r="R40">
            <v>264.5</v>
          </cell>
        </row>
        <row r="41">
          <cell r="A41">
            <v>41</v>
          </cell>
          <cell r="R41">
            <v>165</v>
          </cell>
        </row>
        <row r="42">
          <cell r="A42">
            <v>42</v>
          </cell>
          <cell r="R42">
            <v>164</v>
          </cell>
        </row>
        <row r="43">
          <cell r="A43">
            <v>9</v>
          </cell>
          <cell r="R43">
            <v>224.5</v>
          </cell>
        </row>
        <row r="44">
          <cell r="A44">
            <v>22</v>
          </cell>
          <cell r="R44">
            <v>202</v>
          </cell>
        </row>
        <row r="45">
          <cell r="A45">
            <v>43</v>
          </cell>
          <cell r="R45">
            <v>155</v>
          </cell>
        </row>
        <row r="46">
          <cell r="A46">
            <v>58</v>
          </cell>
          <cell r="R46">
            <v>109</v>
          </cell>
        </row>
        <row r="47">
          <cell r="A47">
            <v>12</v>
          </cell>
          <cell r="R47">
            <v>220</v>
          </cell>
        </row>
        <row r="48">
          <cell r="A48">
            <v>57</v>
          </cell>
          <cell r="R48">
            <v>124.5</v>
          </cell>
        </row>
        <row r="49">
          <cell r="A49">
            <v>29</v>
          </cell>
          <cell r="R49">
            <v>185</v>
          </cell>
        </row>
        <row r="50">
          <cell r="A50">
            <v>56</v>
          </cell>
          <cell r="R50">
            <v>127</v>
          </cell>
        </row>
        <row r="51">
          <cell r="A51">
            <v>16</v>
          </cell>
          <cell r="R51">
            <v>207.5</v>
          </cell>
        </row>
        <row r="52">
          <cell r="A52">
            <v>27</v>
          </cell>
          <cell r="R52">
            <v>193</v>
          </cell>
        </row>
        <row r="53">
          <cell r="A53">
            <v>32</v>
          </cell>
          <cell r="R53">
            <v>183.5</v>
          </cell>
        </row>
        <row r="54">
          <cell r="A54">
            <v>36</v>
          </cell>
          <cell r="R54">
            <v>177</v>
          </cell>
        </row>
        <row r="55">
          <cell r="A55">
            <v>25</v>
          </cell>
          <cell r="R55">
            <v>198.5</v>
          </cell>
        </row>
        <row r="56">
          <cell r="A56">
            <v>37</v>
          </cell>
          <cell r="R56">
            <v>176.5</v>
          </cell>
        </row>
        <row r="57">
          <cell r="A57">
            <v>55</v>
          </cell>
          <cell r="R57">
            <v>135</v>
          </cell>
        </row>
        <row r="58">
          <cell r="A58">
            <v>54</v>
          </cell>
          <cell r="R58">
            <v>138</v>
          </cell>
        </row>
        <row r="59">
          <cell r="A59">
            <v>46</v>
          </cell>
          <cell r="R59">
            <v>147</v>
          </cell>
        </row>
        <row r="60">
          <cell r="A60">
            <v>50</v>
          </cell>
          <cell r="R60">
            <v>144.5</v>
          </cell>
        </row>
        <row r="61">
          <cell r="A61">
            <v>51</v>
          </cell>
          <cell r="R61">
            <v>143.5</v>
          </cell>
        </row>
        <row r="62">
          <cell r="A62">
            <v>59</v>
          </cell>
          <cell r="R62">
            <v>96</v>
          </cell>
        </row>
        <row r="63">
          <cell r="A63">
            <v>8</v>
          </cell>
          <cell r="R63">
            <v>225.5</v>
          </cell>
        </row>
        <row r="64">
          <cell r="A64">
            <v>30</v>
          </cell>
          <cell r="R64">
            <v>184.5</v>
          </cell>
        </row>
        <row r="65">
          <cell r="A65">
            <v>39</v>
          </cell>
          <cell r="R65">
            <v>174.5</v>
          </cell>
        </row>
        <row r="66">
          <cell r="A66">
            <v>47</v>
          </cell>
          <cell r="R66">
            <v>146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opLeftCell="A13" workbookViewId="0">
      <selection activeCell="L11" sqref="L11"/>
    </sheetView>
  </sheetViews>
  <sheetFormatPr defaultRowHeight="15"/>
  <cols>
    <col min="1" max="1" width="13.85546875" customWidth="1"/>
    <col min="2" max="2" width="11.5703125" customWidth="1"/>
    <col min="3" max="3" width="9.140625" style="2"/>
    <col min="4" max="4" width="31.5703125" customWidth="1"/>
    <col min="7" max="7" width="10.28515625" customWidth="1"/>
  </cols>
  <sheetData>
    <row r="1" spans="1:9" ht="20.25">
      <c r="A1" s="179" t="s">
        <v>145</v>
      </c>
      <c r="B1" s="179"/>
      <c r="C1" s="179"/>
      <c r="D1" s="179"/>
      <c r="E1" s="179"/>
      <c r="F1" s="179"/>
      <c r="G1" s="179"/>
      <c r="H1" s="23"/>
      <c r="I1" s="24"/>
    </row>
    <row r="2" spans="1:9">
      <c r="A2" s="138" t="s">
        <v>146</v>
      </c>
      <c r="B2" s="139"/>
      <c r="C2" s="178"/>
      <c r="D2" s="96"/>
      <c r="E2" s="180" t="s">
        <v>147</v>
      </c>
      <c r="F2" s="180"/>
      <c r="G2" s="180"/>
      <c r="H2" s="23"/>
      <c r="I2" s="24"/>
    </row>
    <row r="3" spans="1:9">
      <c r="A3" s="181" t="s">
        <v>0</v>
      </c>
      <c r="B3" s="181"/>
      <c r="C3" s="181"/>
      <c r="D3" s="181"/>
      <c r="E3" s="181"/>
      <c r="F3" s="181"/>
      <c r="G3" s="181"/>
      <c r="H3" s="26"/>
      <c r="I3" s="24"/>
    </row>
    <row r="4" spans="1:9" ht="15.75" thickBot="1">
      <c r="A4" s="6"/>
      <c r="B4" s="27"/>
      <c r="C4" s="27"/>
      <c r="D4" s="27"/>
      <c r="E4" s="27"/>
      <c r="F4" s="27"/>
      <c r="G4" s="27"/>
      <c r="H4" s="23"/>
      <c r="I4" s="24"/>
    </row>
    <row r="5" spans="1:9" ht="27.75" thickTop="1" thickBot="1">
      <c r="A5" s="28" t="s">
        <v>1</v>
      </c>
      <c r="B5" s="29" t="s">
        <v>2</v>
      </c>
      <c r="C5" s="30" t="s">
        <v>3</v>
      </c>
      <c r="D5" s="31" t="s">
        <v>4</v>
      </c>
      <c r="E5" s="7" t="s">
        <v>5</v>
      </c>
      <c r="F5" s="8" t="s">
        <v>6</v>
      </c>
      <c r="G5" s="9" t="s">
        <v>7</v>
      </c>
      <c r="H5" s="10" t="s">
        <v>8</v>
      </c>
      <c r="I5" s="11" t="s">
        <v>9</v>
      </c>
    </row>
    <row r="6" spans="1:9">
      <c r="A6" s="32" t="s">
        <v>10</v>
      </c>
      <c r="B6" s="33" t="s">
        <v>11</v>
      </c>
      <c r="C6" s="132">
        <v>1992</v>
      </c>
      <c r="D6" s="34" t="s">
        <v>12</v>
      </c>
      <c r="E6" s="12">
        <v>28</v>
      </c>
      <c r="F6" s="13">
        <f t="shared" ref="F6:F37" si="0">E6*3</f>
        <v>84</v>
      </c>
      <c r="G6" s="14">
        <v>1</v>
      </c>
      <c r="H6" s="23">
        <f>'[1]celkem - jednotl'!A7</f>
        <v>3</v>
      </c>
      <c r="I6" s="24">
        <v>1</v>
      </c>
    </row>
    <row r="7" spans="1:9">
      <c r="A7" s="35" t="s">
        <v>76</v>
      </c>
      <c r="B7" s="36" t="s">
        <v>26</v>
      </c>
      <c r="C7" s="134">
        <v>1992</v>
      </c>
      <c r="D7" s="37" t="s">
        <v>77</v>
      </c>
      <c r="E7" s="15">
        <v>24</v>
      </c>
      <c r="F7" s="16">
        <f t="shared" si="0"/>
        <v>72</v>
      </c>
      <c r="G7" s="17">
        <v>2</v>
      </c>
      <c r="H7" s="23">
        <f>'[1]celkem - jednotl'!A43</f>
        <v>9</v>
      </c>
      <c r="I7" s="24">
        <v>37</v>
      </c>
    </row>
    <row r="8" spans="1:9">
      <c r="A8" s="35" t="s">
        <v>58</v>
      </c>
      <c r="B8" s="36" t="s">
        <v>28</v>
      </c>
      <c r="C8" s="134">
        <v>1995</v>
      </c>
      <c r="D8" s="37" t="s">
        <v>59</v>
      </c>
      <c r="E8" s="15">
        <v>23</v>
      </c>
      <c r="F8" s="16">
        <f t="shared" si="0"/>
        <v>69</v>
      </c>
      <c r="G8" s="17">
        <v>3</v>
      </c>
      <c r="H8" s="23">
        <f>'[1]celkem - jednotl'!A31</f>
        <v>20</v>
      </c>
      <c r="I8" s="24">
        <v>25</v>
      </c>
    </row>
    <row r="9" spans="1:9">
      <c r="A9" s="35" t="s">
        <v>73</v>
      </c>
      <c r="B9" s="36" t="s">
        <v>62</v>
      </c>
      <c r="C9" s="134">
        <v>1993</v>
      </c>
      <c r="D9" s="37" t="s">
        <v>72</v>
      </c>
      <c r="E9" s="15">
        <v>22</v>
      </c>
      <c r="F9" s="16">
        <f t="shared" si="0"/>
        <v>66</v>
      </c>
      <c r="G9" s="17">
        <v>4</v>
      </c>
      <c r="H9" s="23">
        <f>'[1]celkem - jednotl'!A40</f>
        <v>1</v>
      </c>
      <c r="I9" s="24">
        <v>34</v>
      </c>
    </row>
    <row r="10" spans="1:9">
      <c r="A10" s="35" t="s">
        <v>24</v>
      </c>
      <c r="B10" s="36" t="s">
        <v>18</v>
      </c>
      <c r="C10" s="134">
        <v>1994</v>
      </c>
      <c r="D10" s="37" t="s">
        <v>21</v>
      </c>
      <c r="E10" s="15">
        <v>22</v>
      </c>
      <c r="F10" s="16">
        <f t="shared" si="0"/>
        <v>66</v>
      </c>
      <c r="G10" s="17">
        <v>5</v>
      </c>
      <c r="H10" s="23">
        <f>'[1]celkem - jednotl'!A13</f>
        <v>4</v>
      </c>
      <c r="I10" s="24">
        <v>7</v>
      </c>
    </row>
    <row r="11" spans="1:9">
      <c r="A11" s="35" t="s">
        <v>36</v>
      </c>
      <c r="B11" s="36" t="s">
        <v>23</v>
      </c>
      <c r="C11" s="134">
        <v>1992</v>
      </c>
      <c r="D11" s="37" t="s">
        <v>37</v>
      </c>
      <c r="E11" s="15">
        <v>22</v>
      </c>
      <c r="F11" s="16">
        <f t="shared" si="0"/>
        <v>66</v>
      </c>
      <c r="G11" s="17">
        <v>6</v>
      </c>
      <c r="H11" s="23">
        <f>'[1]celkem - jednotl'!A19</f>
        <v>5</v>
      </c>
      <c r="I11" s="24">
        <v>13</v>
      </c>
    </row>
    <row r="12" spans="1:9">
      <c r="A12" s="35" t="s">
        <v>106</v>
      </c>
      <c r="B12" s="36" t="s">
        <v>20</v>
      </c>
      <c r="C12" s="134">
        <v>1993</v>
      </c>
      <c r="D12" s="37" t="s">
        <v>107</v>
      </c>
      <c r="E12" s="15">
        <v>22</v>
      </c>
      <c r="F12" s="16">
        <f t="shared" si="0"/>
        <v>66</v>
      </c>
      <c r="G12" s="17">
        <v>7</v>
      </c>
      <c r="H12" s="23">
        <f>'[1]celkem - jednotl'!A63</f>
        <v>8</v>
      </c>
      <c r="I12" s="24">
        <v>57</v>
      </c>
    </row>
    <row r="13" spans="1:9">
      <c r="A13" s="35" t="s">
        <v>13</v>
      </c>
      <c r="B13" s="36" t="s">
        <v>14</v>
      </c>
      <c r="C13" s="134">
        <v>1993</v>
      </c>
      <c r="D13" s="37" t="s">
        <v>12</v>
      </c>
      <c r="E13" s="15">
        <v>22</v>
      </c>
      <c r="F13" s="16">
        <f t="shared" si="0"/>
        <v>66</v>
      </c>
      <c r="G13" s="17">
        <v>8</v>
      </c>
      <c r="H13" s="23">
        <f>'[1]celkem - jednotl'!A8</f>
        <v>26</v>
      </c>
      <c r="I13" s="24">
        <v>2</v>
      </c>
    </row>
    <row r="14" spans="1:9">
      <c r="A14" s="35" t="s">
        <v>22</v>
      </c>
      <c r="B14" s="36" t="s">
        <v>23</v>
      </c>
      <c r="C14" s="134">
        <v>1994</v>
      </c>
      <c r="D14" s="37" t="s">
        <v>21</v>
      </c>
      <c r="E14" s="15">
        <v>21</v>
      </c>
      <c r="F14" s="16">
        <f t="shared" si="0"/>
        <v>63</v>
      </c>
      <c r="G14" s="17">
        <v>9</v>
      </c>
      <c r="H14" s="23">
        <f>'[1]celkem - jednotl'!A12</f>
        <v>2</v>
      </c>
      <c r="I14" s="24">
        <v>6</v>
      </c>
    </row>
    <row r="15" spans="1:9">
      <c r="A15" s="35" t="s">
        <v>42</v>
      </c>
      <c r="B15" s="36" t="s">
        <v>43</v>
      </c>
      <c r="C15" s="134">
        <v>1992</v>
      </c>
      <c r="D15" s="37" t="s">
        <v>37</v>
      </c>
      <c r="E15" s="15">
        <v>21</v>
      </c>
      <c r="F15" s="16">
        <f t="shared" si="0"/>
        <v>63</v>
      </c>
      <c r="G15" s="17">
        <v>10</v>
      </c>
      <c r="H15" s="23">
        <f>'[1]celkem - jednotl'!A22</f>
        <v>7</v>
      </c>
      <c r="I15" s="24">
        <v>16</v>
      </c>
    </row>
    <row r="16" spans="1:9">
      <c r="A16" s="35" t="s">
        <v>19</v>
      </c>
      <c r="B16" s="36" t="s">
        <v>20</v>
      </c>
      <c r="C16" s="134">
        <v>1992</v>
      </c>
      <c r="D16" s="37" t="s">
        <v>21</v>
      </c>
      <c r="E16" s="15">
        <v>21</v>
      </c>
      <c r="F16" s="16">
        <f t="shared" si="0"/>
        <v>63</v>
      </c>
      <c r="G16" s="17">
        <v>11</v>
      </c>
      <c r="H16" s="23">
        <f>'[1]celkem - jednotl'!A11</f>
        <v>14</v>
      </c>
      <c r="I16" s="24">
        <v>5</v>
      </c>
    </row>
    <row r="17" spans="1:9">
      <c r="A17" s="35" t="s">
        <v>25</v>
      </c>
      <c r="B17" s="36" t="s">
        <v>26</v>
      </c>
      <c r="C17" s="134">
        <v>1994</v>
      </c>
      <c r="D17" s="37" t="s">
        <v>21</v>
      </c>
      <c r="E17" s="15">
        <v>21</v>
      </c>
      <c r="F17" s="16">
        <f t="shared" si="0"/>
        <v>63</v>
      </c>
      <c r="G17" s="17">
        <v>12</v>
      </c>
      <c r="H17" s="23">
        <f>'[1]celkem - jednotl'!A14</f>
        <v>18</v>
      </c>
      <c r="I17" s="24">
        <v>8</v>
      </c>
    </row>
    <row r="18" spans="1:9">
      <c r="A18" s="35" t="s">
        <v>78</v>
      </c>
      <c r="B18" s="36" t="s">
        <v>79</v>
      </c>
      <c r="C18" s="134">
        <v>1993</v>
      </c>
      <c r="D18" s="37" t="s">
        <v>77</v>
      </c>
      <c r="E18" s="15">
        <v>21</v>
      </c>
      <c r="F18" s="16">
        <f t="shared" si="0"/>
        <v>63</v>
      </c>
      <c r="G18" s="17">
        <v>13</v>
      </c>
      <c r="H18" s="23">
        <f>'[1]celkem - jednotl'!A44</f>
        <v>22</v>
      </c>
      <c r="I18" s="24">
        <v>38</v>
      </c>
    </row>
    <row r="19" spans="1:9">
      <c r="A19" s="35" t="s">
        <v>15</v>
      </c>
      <c r="B19" s="36" t="s">
        <v>16</v>
      </c>
      <c r="C19" s="134">
        <v>1993</v>
      </c>
      <c r="D19" s="37" t="s">
        <v>12</v>
      </c>
      <c r="E19" s="15">
        <v>20</v>
      </c>
      <c r="F19" s="16">
        <f t="shared" si="0"/>
        <v>60</v>
      </c>
      <c r="G19" s="17">
        <v>14</v>
      </c>
      <c r="H19" s="23">
        <f>'[1]celkem - jednotl'!A9</f>
        <v>28</v>
      </c>
      <c r="I19" s="24">
        <v>3</v>
      </c>
    </row>
    <row r="20" spans="1:9">
      <c r="A20" s="35" t="s">
        <v>34</v>
      </c>
      <c r="B20" s="36" t="s">
        <v>35</v>
      </c>
      <c r="C20" s="134">
        <v>1994</v>
      </c>
      <c r="D20" s="37" t="s">
        <v>29</v>
      </c>
      <c r="E20" s="15">
        <v>20</v>
      </c>
      <c r="F20" s="16">
        <f t="shared" si="0"/>
        <v>60</v>
      </c>
      <c r="G20" s="17">
        <v>15</v>
      </c>
      <c r="H20" s="23">
        <f>'[1]celkem - jednotl'!A18</f>
        <v>34</v>
      </c>
      <c r="I20" s="24">
        <v>12</v>
      </c>
    </row>
    <row r="21" spans="1:9">
      <c r="A21" s="35" t="s">
        <v>65</v>
      </c>
      <c r="B21" s="36" t="s">
        <v>14</v>
      </c>
      <c r="C21" s="134">
        <v>1992</v>
      </c>
      <c r="D21" s="37" t="s">
        <v>66</v>
      </c>
      <c r="E21" s="15">
        <v>19</v>
      </c>
      <c r="F21" s="16">
        <f t="shared" si="0"/>
        <v>57</v>
      </c>
      <c r="G21" s="17">
        <v>16</v>
      </c>
      <c r="H21" s="23">
        <f>'[1]celkem - jednotl'!A35</f>
        <v>6</v>
      </c>
      <c r="I21" s="24">
        <v>29</v>
      </c>
    </row>
    <row r="22" spans="1:9">
      <c r="A22" s="35" t="s">
        <v>68</v>
      </c>
      <c r="B22" s="36" t="s">
        <v>69</v>
      </c>
      <c r="C22" s="134">
        <v>1993</v>
      </c>
      <c r="D22" s="37" t="s">
        <v>66</v>
      </c>
      <c r="E22" s="15">
        <v>19</v>
      </c>
      <c r="F22" s="16">
        <f t="shared" si="0"/>
        <v>57</v>
      </c>
      <c r="G22" s="17">
        <v>17</v>
      </c>
      <c r="H22" s="23">
        <f>'[1]celkem - jednotl'!A37</f>
        <v>10</v>
      </c>
      <c r="I22" s="24">
        <v>31</v>
      </c>
    </row>
    <row r="23" spans="1:9">
      <c r="A23" s="35" t="s">
        <v>82</v>
      </c>
      <c r="B23" s="36" t="s">
        <v>50</v>
      </c>
      <c r="C23" s="134">
        <v>1993</v>
      </c>
      <c r="D23" s="37" t="s">
        <v>83</v>
      </c>
      <c r="E23" s="15">
        <v>19</v>
      </c>
      <c r="F23" s="16">
        <f t="shared" si="0"/>
        <v>57</v>
      </c>
      <c r="G23" s="17">
        <v>18</v>
      </c>
      <c r="H23" s="23">
        <f>'[1]celkem - jednotl'!A47</f>
        <v>12</v>
      </c>
      <c r="I23" s="24">
        <v>41</v>
      </c>
    </row>
    <row r="24" spans="1:9">
      <c r="A24" s="35" t="s">
        <v>27</v>
      </c>
      <c r="B24" s="36" t="s">
        <v>28</v>
      </c>
      <c r="C24" s="134">
        <v>1993</v>
      </c>
      <c r="D24" s="37" t="s">
        <v>29</v>
      </c>
      <c r="E24" s="15">
        <v>19</v>
      </c>
      <c r="F24" s="16">
        <f t="shared" si="0"/>
        <v>57</v>
      </c>
      <c r="G24" s="17">
        <v>19</v>
      </c>
      <c r="H24" s="23">
        <f>'[1]celkem - jednotl'!A15</f>
        <v>23</v>
      </c>
      <c r="I24" s="24">
        <v>9</v>
      </c>
    </row>
    <row r="25" spans="1:9">
      <c r="A25" s="35" t="s">
        <v>54</v>
      </c>
      <c r="B25" s="36" t="s">
        <v>48</v>
      </c>
      <c r="C25" s="134">
        <v>1992</v>
      </c>
      <c r="D25" s="37" t="s">
        <v>53</v>
      </c>
      <c r="E25" s="15">
        <v>19</v>
      </c>
      <c r="F25" s="16">
        <f t="shared" si="0"/>
        <v>57</v>
      </c>
      <c r="G25" s="17">
        <v>20</v>
      </c>
      <c r="H25" s="23">
        <f>'[1]celkem - jednotl'!A28</f>
        <v>24</v>
      </c>
      <c r="I25" s="24">
        <v>22</v>
      </c>
    </row>
    <row r="26" spans="1:9">
      <c r="A26" s="35" t="s">
        <v>85</v>
      </c>
      <c r="B26" s="36" t="s">
        <v>86</v>
      </c>
      <c r="C26" s="134">
        <v>1994</v>
      </c>
      <c r="D26" s="37" t="s">
        <v>83</v>
      </c>
      <c r="E26" s="15">
        <v>19</v>
      </c>
      <c r="F26" s="16">
        <f t="shared" si="0"/>
        <v>57</v>
      </c>
      <c r="G26" s="17">
        <v>21</v>
      </c>
      <c r="H26" s="23">
        <f>'[1]celkem - jednotl'!A49</f>
        <v>29</v>
      </c>
      <c r="I26" s="24">
        <v>43</v>
      </c>
    </row>
    <row r="27" spans="1:9">
      <c r="A27" s="35" t="s">
        <v>108</v>
      </c>
      <c r="B27" s="36" t="s">
        <v>48</v>
      </c>
      <c r="C27" s="134">
        <v>1994</v>
      </c>
      <c r="D27" s="37" t="s">
        <v>107</v>
      </c>
      <c r="E27" s="15">
        <v>19</v>
      </c>
      <c r="F27" s="16">
        <f t="shared" si="0"/>
        <v>57</v>
      </c>
      <c r="G27" s="17">
        <v>22</v>
      </c>
      <c r="H27" s="23">
        <f>'[1]celkem - jednotl'!A64</f>
        <v>30</v>
      </c>
      <c r="I27" s="24">
        <v>58</v>
      </c>
    </row>
    <row r="28" spans="1:9">
      <c r="A28" s="35" t="s">
        <v>93</v>
      </c>
      <c r="B28" s="36" t="s">
        <v>71</v>
      </c>
      <c r="C28" s="134">
        <v>1993</v>
      </c>
      <c r="D28" s="37" t="s">
        <v>90</v>
      </c>
      <c r="E28" s="15">
        <v>19</v>
      </c>
      <c r="F28" s="16">
        <f t="shared" si="0"/>
        <v>57</v>
      </c>
      <c r="G28" s="17">
        <v>23</v>
      </c>
      <c r="H28" s="23">
        <f>'[1]celkem - jednotl'!A54</f>
        <v>36</v>
      </c>
      <c r="I28" s="24">
        <v>48</v>
      </c>
    </row>
    <row r="29" spans="1:9">
      <c r="A29" s="35" t="s">
        <v>40</v>
      </c>
      <c r="B29" s="36" t="s">
        <v>41</v>
      </c>
      <c r="C29" s="134">
        <v>1993</v>
      </c>
      <c r="D29" s="37" t="s">
        <v>37</v>
      </c>
      <c r="E29" s="15">
        <v>18</v>
      </c>
      <c r="F29" s="16">
        <f t="shared" si="0"/>
        <v>54</v>
      </c>
      <c r="G29" s="17">
        <v>24</v>
      </c>
      <c r="H29" s="23">
        <f>'[1]celkem - jednotl'!A21</f>
        <v>11</v>
      </c>
      <c r="I29" s="24">
        <v>15</v>
      </c>
    </row>
    <row r="30" spans="1:9">
      <c r="A30" s="35" t="s">
        <v>89</v>
      </c>
      <c r="B30" s="36" t="s">
        <v>39</v>
      </c>
      <c r="C30" s="134">
        <v>1993</v>
      </c>
      <c r="D30" s="37" t="s">
        <v>90</v>
      </c>
      <c r="E30" s="15">
        <v>18</v>
      </c>
      <c r="F30" s="16">
        <f t="shared" si="0"/>
        <v>54</v>
      </c>
      <c r="G30" s="17">
        <v>25</v>
      </c>
      <c r="H30" s="23">
        <f>'[1]celkem - jednotl'!A51</f>
        <v>16</v>
      </c>
      <c r="I30" s="24">
        <v>45</v>
      </c>
    </row>
    <row r="31" spans="1:9">
      <c r="A31" s="35" t="s">
        <v>30</v>
      </c>
      <c r="B31" s="36" t="s">
        <v>31</v>
      </c>
      <c r="C31" s="134">
        <v>1994</v>
      </c>
      <c r="D31" s="37" t="s">
        <v>29</v>
      </c>
      <c r="E31" s="15">
        <v>18</v>
      </c>
      <c r="F31" s="16">
        <f t="shared" si="0"/>
        <v>54</v>
      </c>
      <c r="G31" s="17">
        <v>26</v>
      </c>
      <c r="H31" s="23">
        <f>'[1]celkem - jednotl'!A16</f>
        <v>21</v>
      </c>
      <c r="I31" s="24">
        <v>10</v>
      </c>
    </row>
    <row r="32" spans="1:9">
      <c r="A32" s="35" t="s">
        <v>97</v>
      </c>
      <c r="B32" s="36" t="s">
        <v>98</v>
      </c>
      <c r="C32" s="134">
        <v>1993</v>
      </c>
      <c r="D32" s="37" t="s">
        <v>96</v>
      </c>
      <c r="E32" s="15">
        <v>18</v>
      </c>
      <c r="F32" s="16">
        <f t="shared" si="0"/>
        <v>54</v>
      </c>
      <c r="G32" s="17">
        <v>27</v>
      </c>
      <c r="H32" s="23">
        <f>'[1]celkem - jednotl'!A56</f>
        <v>37</v>
      </c>
      <c r="I32" s="24">
        <v>50</v>
      </c>
    </row>
    <row r="33" spans="1:9">
      <c r="A33" s="35" t="s">
        <v>51</v>
      </c>
      <c r="B33" s="36" t="s">
        <v>48</v>
      </c>
      <c r="C33" s="134">
        <v>1994</v>
      </c>
      <c r="D33" s="37" t="s">
        <v>46</v>
      </c>
      <c r="E33" s="15">
        <v>18</v>
      </c>
      <c r="F33" s="16">
        <f t="shared" si="0"/>
        <v>54</v>
      </c>
      <c r="G33" s="17">
        <v>28</v>
      </c>
      <c r="H33" s="23">
        <f>'[1]celkem - jednotl'!A26</f>
        <v>38</v>
      </c>
      <c r="I33" s="24">
        <v>20</v>
      </c>
    </row>
    <row r="34" spans="1:9">
      <c r="A34" s="35" t="s">
        <v>49</v>
      </c>
      <c r="B34" s="36" t="s">
        <v>50</v>
      </c>
      <c r="C34" s="134">
        <v>1992</v>
      </c>
      <c r="D34" s="37" t="s">
        <v>46</v>
      </c>
      <c r="E34" s="15">
        <v>18</v>
      </c>
      <c r="F34" s="16">
        <f t="shared" si="0"/>
        <v>54</v>
      </c>
      <c r="G34" s="17">
        <v>29</v>
      </c>
      <c r="H34" s="23">
        <f>'[1]celkem - jednotl'!A25</f>
        <v>40</v>
      </c>
      <c r="I34" s="24">
        <v>19</v>
      </c>
    </row>
    <row r="35" spans="1:9">
      <c r="A35" s="35" t="s">
        <v>52</v>
      </c>
      <c r="B35" s="36" t="s">
        <v>23</v>
      </c>
      <c r="C35" s="134">
        <v>1993</v>
      </c>
      <c r="D35" s="37" t="s">
        <v>53</v>
      </c>
      <c r="E35" s="15">
        <v>17</v>
      </c>
      <c r="F35" s="16">
        <f t="shared" si="0"/>
        <v>51</v>
      </c>
      <c r="G35" s="17">
        <v>30</v>
      </c>
      <c r="H35" s="23">
        <f>'[1]celkem - jednotl'!A27</f>
        <v>17</v>
      </c>
      <c r="I35" s="24">
        <v>21</v>
      </c>
    </row>
    <row r="36" spans="1:9">
      <c r="A36" s="35" t="s">
        <v>94</v>
      </c>
      <c r="B36" s="36" t="s">
        <v>95</v>
      </c>
      <c r="C36" s="134">
        <v>1992</v>
      </c>
      <c r="D36" s="37" t="s">
        <v>96</v>
      </c>
      <c r="E36" s="15">
        <v>17</v>
      </c>
      <c r="F36" s="16">
        <f t="shared" si="0"/>
        <v>51</v>
      </c>
      <c r="G36" s="17">
        <v>31</v>
      </c>
      <c r="H36" s="23">
        <f>'[1]celkem - jednotl'!A55</f>
        <v>25</v>
      </c>
      <c r="I36" s="24">
        <v>49</v>
      </c>
    </row>
    <row r="37" spans="1:9">
      <c r="A37" s="35" t="s">
        <v>91</v>
      </c>
      <c r="B37" s="36" t="s">
        <v>64</v>
      </c>
      <c r="C37" s="134">
        <v>1992</v>
      </c>
      <c r="D37" s="37" t="s">
        <v>90</v>
      </c>
      <c r="E37" s="15">
        <v>17</v>
      </c>
      <c r="F37" s="16">
        <f t="shared" si="0"/>
        <v>51</v>
      </c>
      <c r="G37" s="17">
        <v>32</v>
      </c>
      <c r="H37" s="23">
        <f>'[1]celkem - jednotl'!A52</f>
        <v>27</v>
      </c>
      <c r="I37" s="24">
        <v>46</v>
      </c>
    </row>
    <row r="38" spans="1:9">
      <c r="A38" s="35" t="s">
        <v>68</v>
      </c>
      <c r="B38" s="36" t="s">
        <v>35</v>
      </c>
      <c r="C38" s="134">
        <v>1995</v>
      </c>
      <c r="D38" s="37" t="s">
        <v>66</v>
      </c>
      <c r="E38" s="15">
        <v>17</v>
      </c>
      <c r="F38" s="16">
        <f t="shared" ref="F38:F69" si="1">E38*3</f>
        <v>51</v>
      </c>
      <c r="G38" s="17">
        <v>33</v>
      </c>
      <c r="H38" s="23">
        <f>'[1]celkem - jednotl'!A38</f>
        <v>31</v>
      </c>
      <c r="I38" s="24">
        <v>32</v>
      </c>
    </row>
    <row r="39" spans="1:9">
      <c r="A39" s="35" t="s">
        <v>109</v>
      </c>
      <c r="B39" s="36" t="s">
        <v>45</v>
      </c>
      <c r="C39" s="134">
        <v>1992</v>
      </c>
      <c r="D39" s="37" t="s">
        <v>107</v>
      </c>
      <c r="E39" s="15">
        <v>17</v>
      </c>
      <c r="F39" s="16">
        <f t="shared" si="1"/>
        <v>51</v>
      </c>
      <c r="G39" s="17">
        <v>34</v>
      </c>
      <c r="H39" s="23">
        <f>'[1]celkem - jednotl'!A65</f>
        <v>39</v>
      </c>
      <c r="I39" s="24">
        <v>59</v>
      </c>
    </row>
    <row r="40" spans="1:9">
      <c r="A40" s="35" t="s">
        <v>74</v>
      </c>
      <c r="B40" s="36" t="s">
        <v>69</v>
      </c>
      <c r="C40" s="134">
        <v>1993</v>
      </c>
      <c r="D40" s="37" t="s">
        <v>72</v>
      </c>
      <c r="E40" s="15">
        <v>17</v>
      </c>
      <c r="F40" s="16">
        <f t="shared" si="1"/>
        <v>51</v>
      </c>
      <c r="G40" s="17">
        <v>35</v>
      </c>
      <c r="H40" s="23">
        <f>'[1]celkem - jednotl'!A41</f>
        <v>41</v>
      </c>
      <c r="I40" s="24">
        <v>35</v>
      </c>
    </row>
    <row r="41" spans="1:9">
      <c r="A41" s="35" t="s">
        <v>67</v>
      </c>
      <c r="B41" s="36" t="s">
        <v>35</v>
      </c>
      <c r="C41" s="134">
        <v>1992</v>
      </c>
      <c r="D41" s="37" t="s">
        <v>66</v>
      </c>
      <c r="E41" s="15">
        <v>16</v>
      </c>
      <c r="F41" s="16">
        <f t="shared" si="1"/>
        <v>48</v>
      </c>
      <c r="G41" s="17">
        <v>36</v>
      </c>
      <c r="H41" s="23">
        <f>'[1]celkem - jednotl'!A36</f>
        <v>15</v>
      </c>
      <c r="I41" s="24">
        <v>30</v>
      </c>
    </row>
    <row r="42" spans="1:9">
      <c r="A42" s="35" t="s">
        <v>17</v>
      </c>
      <c r="B42" s="36" t="s">
        <v>18</v>
      </c>
      <c r="C42" s="134">
        <v>1994</v>
      </c>
      <c r="D42" s="37" t="s">
        <v>12</v>
      </c>
      <c r="E42" s="15">
        <v>16</v>
      </c>
      <c r="F42" s="16">
        <f t="shared" si="1"/>
        <v>48</v>
      </c>
      <c r="G42" s="17">
        <v>37</v>
      </c>
      <c r="H42" s="23">
        <f>'[1]celkem - jednotl'!A10</f>
        <v>19</v>
      </c>
      <c r="I42" s="24">
        <v>4</v>
      </c>
    </row>
    <row r="43" spans="1:9">
      <c r="A43" s="35" t="s">
        <v>38</v>
      </c>
      <c r="B43" s="36" t="s">
        <v>39</v>
      </c>
      <c r="C43" s="134">
        <v>1993</v>
      </c>
      <c r="D43" s="37" t="s">
        <v>37</v>
      </c>
      <c r="E43" s="15">
        <v>16</v>
      </c>
      <c r="F43" s="16">
        <f t="shared" si="1"/>
        <v>48</v>
      </c>
      <c r="G43" s="17">
        <v>38</v>
      </c>
      <c r="H43" s="23">
        <f>'[1]celkem - jednotl'!A20</f>
        <v>33</v>
      </c>
      <c r="I43" s="24">
        <v>14</v>
      </c>
    </row>
    <row r="44" spans="1:9">
      <c r="A44" s="35" t="s">
        <v>32</v>
      </c>
      <c r="B44" s="36" t="s">
        <v>33</v>
      </c>
      <c r="C44" s="134">
        <v>1994</v>
      </c>
      <c r="D44" s="37" t="s">
        <v>29</v>
      </c>
      <c r="E44" s="15">
        <v>16</v>
      </c>
      <c r="F44" s="16">
        <f t="shared" si="1"/>
        <v>48</v>
      </c>
      <c r="G44" s="17">
        <v>39</v>
      </c>
      <c r="H44" s="23">
        <f>'[1]celkem - jednotl'!A17</f>
        <v>35</v>
      </c>
      <c r="I44" s="24">
        <v>11</v>
      </c>
    </row>
    <row r="45" spans="1:9">
      <c r="A45" s="35" t="s">
        <v>104</v>
      </c>
      <c r="B45" s="36" t="s">
        <v>20</v>
      </c>
      <c r="C45" s="134">
        <v>1994</v>
      </c>
      <c r="D45" s="37" t="s">
        <v>102</v>
      </c>
      <c r="E45" s="15">
        <v>16</v>
      </c>
      <c r="F45" s="16">
        <f t="shared" si="1"/>
        <v>48</v>
      </c>
      <c r="G45" s="17">
        <v>40</v>
      </c>
      <c r="H45" s="23">
        <f>'[1]celkem - jednotl'!A61</f>
        <v>51</v>
      </c>
      <c r="I45" s="24">
        <v>55</v>
      </c>
    </row>
    <row r="46" spans="1:9">
      <c r="A46" s="35" t="s">
        <v>55</v>
      </c>
      <c r="B46" s="36" t="s">
        <v>56</v>
      </c>
      <c r="C46" s="134">
        <v>1994</v>
      </c>
      <c r="D46" s="37" t="s">
        <v>53</v>
      </c>
      <c r="E46" s="15">
        <v>16</v>
      </c>
      <c r="F46" s="16">
        <f t="shared" si="1"/>
        <v>48</v>
      </c>
      <c r="G46" s="17">
        <v>41</v>
      </c>
      <c r="H46" s="23">
        <f>'[1]celkem - jednotl'!A29</f>
        <v>52</v>
      </c>
      <c r="I46" s="24">
        <v>23</v>
      </c>
    </row>
    <row r="47" spans="1:9">
      <c r="A47" s="35" t="s">
        <v>87</v>
      </c>
      <c r="B47" s="36" t="s">
        <v>88</v>
      </c>
      <c r="C47" s="134">
        <v>1994</v>
      </c>
      <c r="D47" s="37" t="s">
        <v>83</v>
      </c>
      <c r="E47" s="15">
        <v>16</v>
      </c>
      <c r="F47" s="16">
        <f t="shared" si="1"/>
        <v>48</v>
      </c>
      <c r="G47" s="17">
        <v>42</v>
      </c>
      <c r="H47" s="23">
        <f>'[1]celkem - jednotl'!A50</f>
        <v>56</v>
      </c>
      <c r="I47" s="24">
        <v>44</v>
      </c>
    </row>
    <row r="48" spans="1:9">
      <c r="A48" s="35" t="s">
        <v>92</v>
      </c>
      <c r="B48" s="36" t="s">
        <v>48</v>
      </c>
      <c r="C48" s="134">
        <v>1994</v>
      </c>
      <c r="D48" s="37" t="s">
        <v>90</v>
      </c>
      <c r="E48" s="15">
        <v>15</v>
      </c>
      <c r="F48" s="16">
        <f t="shared" si="1"/>
        <v>45</v>
      </c>
      <c r="G48" s="17">
        <v>43</v>
      </c>
      <c r="H48" s="23">
        <f>'[1]celkem - jednotl'!A53</f>
        <v>32</v>
      </c>
      <c r="I48" s="24">
        <v>47</v>
      </c>
    </row>
    <row r="49" spans="1:9">
      <c r="A49" s="35" t="s">
        <v>80</v>
      </c>
      <c r="B49" s="36" t="s">
        <v>26</v>
      </c>
      <c r="C49" s="134">
        <v>1992</v>
      </c>
      <c r="D49" s="37" t="s">
        <v>77</v>
      </c>
      <c r="E49" s="15">
        <v>15</v>
      </c>
      <c r="F49" s="16">
        <f t="shared" si="1"/>
        <v>45</v>
      </c>
      <c r="G49" s="17">
        <v>44</v>
      </c>
      <c r="H49" s="23">
        <f>'[1]celkem - jednotl'!A45</f>
        <v>43</v>
      </c>
      <c r="I49" s="24">
        <v>39</v>
      </c>
    </row>
    <row r="50" spans="1:9">
      <c r="A50" s="35" t="s">
        <v>61</v>
      </c>
      <c r="B50" s="36" t="s">
        <v>62</v>
      </c>
      <c r="C50" s="134">
        <v>1994</v>
      </c>
      <c r="D50" s="37" t="s">
        <v>59</v>
      </c>
      <c r="E50" s="15">
        <v>15</v>
      </c>
      <c r="F50" s="16">
        <f t="shared" si="1"/>
        <v>45</v>
      </c>
      <c r="G50" s="17">
        <v>45</v>
      </c>
      <c r="H50" s="23">
        <f>'[1]celkem - jednotl'!A33</f>
        <v>45</v>
      </c>
      <c r="I50" s="24">
        <v>27</v>
      </c>
    </row>
    <row r="51" spans="1:9">
      <c r="A51" s="35" t="s">
        <v>47</v>
      </c>
      <c r="B51" s="36" t="s">
        <v>48</v>
      </c>
      <c r="C51" s="134">
        <v>1994</v>
      </c>
      <c r="D51" s="37" t="s">
        <v>46</v>
      </c>
      <c r="E51" s="15">
        <v>15</v>
      </c>
      <c r="F51" s="16">
        <f t="shared" si="1"/>
        <v>45</v>
      </c>
      <c r="G51" s="17">
        <v>46</v>
      </c>
      <c r="H51" s="23">
        <f>'[1]celkem - jednotl'!A24</f>
        <v>53</v>
      </c>
      <c r="I51" s="24">
        <v>18</v>
      </c>
    </row>
    <row r="52" spans="1:9">
      <c r="A52" s="35" t="s">
        <v>100</v>
      </c>
      <c r="B52" s="36" t="s">
        <v>79</v>
      </c>
      <c r="C52" s="134">
        <v>1996</v>
      </c>
      <c r="D52" s="37" t="s">
        <v>96</v>
      </c>
      <c r="E52" s="15">
        <v>15</v>
      </c>
      <c r="F52" s="16">
        <f t="shared" si="1"/>
        <v>45</v>
      </c>
      <c r="G52" s="17">
        <v>47</v>
      </c>
      <c r="H52" s="23">
        <f>'[1]celkem - jednotl'!A58</f>
        <v>54</v>
      </c>
      <c r="I52" s="24">
        <v>52</v>
      </c>
    </row>
    <row r="53" spans="1:9">
      <c r="A53" s="35" t="s">
        <v>60</v>
      </c>
      <c r="B53" s="36" t="s">
        <v>16</v>
      </c>
      <c r="C53" s="134">
        <v>1994</v>
      </c>
      <c r="D53" s="37" t="s">
        <v>59</v>
      </c>
      <c r="E53" s="15">
        <v>13</v>
      </c>
      <c r="F53" s="16">
        <f t="shared" si="1"/>
        <v>39</v>
      </c>
      <c r="G53" s="17">
        <v>48</v>
      </c>
      <c r="H53" s="23">
        <f>'[1]celkem - jednotl'!A32</f>
        <v>13</v>
      </c>
      <c r="I53" s="24">
        <v>26</v>
      </c>
    </row>
    <row r="54" spans="1:9">
      <c r="A54" s="35" t="s">
        <v>75</v>
      </c>
      <c r="B54" s="36" t="s">
        <v>23</v>
      </c>
      <c r="C54" s="134">
        <v>1993</v>
      </c>
      <c r="D54" s="37" t="s">
        <v>72</v>
      </c>
      <c r="E54" s="15">
        <v>13</v>
      </c>
      <c r="F54" s="16">
        <f t="shared" si="1"/>
        <v>39</v>
      </c>
      <c r="G54" s="17">
        <v>49</v>
      </c>
      <c r="H54" s="23">
        <f>'[1]celkem - jednotl'!A42</f>
        <v>42</v>
      </c>
      <c r="I54" s="24">
        <v>36</v>
      </c>
    </row>
    <row r="55" spans="1:9">
      <c r="A55" s="35" t="s">
        <v>101</v>
      </c>
      <c r="B55" s="36" t="s">
        <v>48</v>
      </c>
      <c r="C55" s="134">
        <v>1993</v>
      </c>
      <c r="D55" s="37" t="s">
        <v>102</v>
      </c>
      <c r="E55" s="15">
        <v>13</v>
      </c>
      <c r="F55" s="16">
        <f t="shared" si="1"/>
        <v>39</v>
      </c>
      <c r="G55" s="17">
        <v>50</v>
      </c>
      <c r="H55" s="23">
        <f>'[1]celkem - jednotl'!A59</f>
        <v>46</v>
      </c>
      <c r="I55" s="24">
        <v>53</v>
      </c>
    </row>
    <row r="56" spans="1:9">
      <c r="A56" s="35" t="s">
        <v>110</v>
      </c>
      <c r="B56" s="36" t="s">
        <v>86</v>
      </c>
      <c r="C56" s="134">
        <v>1992</v>
      </c>
      <c r="D56" s="37" t="s">
        <v>107</v>
      </c>
      <c r="E56" s="15">
        <v>13</v>
      </c>
      <c r="F56" s="16">
        <f t="shared" si="1"/>
        <v>39</v>
      </c>
      <c r="G56" s="17">
        <v>51</v>
      </c>
      <c r="H56" s="23">
        <f>'[1]celkem - jednotl'!A66</f>
        <v>47</v>
      </c>
      <c r="I56" s="24">
        <v>60</v>
      </c>
    </row>
    <row r="57" spans="1:9">
      <c r="A57" s="35" t="s">
        <v>99</v>
      </c>
      <c r="B57" s="36" t="s">
        <v>48</v>
      </c>
      <c r="C57" s="134">
        <v>1994</v>
      </c>
      <c r="D57" s="37" t="s">
        <v>96</v>
      </c>
      <c r="E57" s="18">
        <v>13</v>
      </c>
      <c r="F57" s="16">
        <f t="shared" si="1"/>
        <v>39</v>
      </c>
      <c r="G57" s="17">
        <v>52</v>
      </c>
      <c r="H57" s="23">
        <f>'[1]celkem - jednotl'!A57</f>
        <v>55</v>
      </c>
      <c r="I57" s="24">
        <v>51</v>
      </c>
    </row>
    <row r="58" spans="1:9">
      <c r="A58" s="35" t="s">
        <v>70</v>
      </c>
      <c r="B58" s="36" t="s">
        <v>71</v>
      </c>
      <c r="C58" s="134">
        <v>1995</v>
      </c>
      <c r="D58" s="37" t="s">
        <v>72</v>
      </c>
      <c r="E58" s="18">
        <v>12</v>
      </c>
      <c r="F58" s="16">
        <f t="shared" si="1"/>
        <v>36</v>
      </c>
      <c r="G58" s="17">
        <v>53</v>
      </c>
      <c r="H58" s="23">
        <f>'[1]celkem - jednotl'!A39</f>
        <v>48</v>
      </c>
      <c r="I58" s="24">
        <v>33</v>
      </c>
    </row>
    <row r="59" spans="1:9">
      <c r="A59" s="35" t="s">
        <v>57</v>
      </c>
      <c r="B59" s="36" t="s">
        <v>41</v>
      </c>
      <c r="C59" s="134">
        <v>1993</v>
      </c>
      <c r="D59" s="37" t="s">
        <v>53</v>
      </c>
      <c r="E59" s="18">
        <v>11</v>
      </c>
      <c r="F59" s="16">
        <f t="shared" si="1"/>
        <v>33</v>
      </c>
      <c r="G59" s="17">
        <v>54</v>
      </c>
      <c r="H59" s="23">
        <f>'[1]celkem - jednotl'!A30</f>
        <v>48</v>
      </c>
      <c r="I59" s="24">
        <v>24</v>
      </c>
    </row>
    <row r="60" spans="1:9">
      <c r="A60" s="35" t="s">
        <v>103</v>
      </c>
      <c r="B60" s="36" t="s">
        <v>33</v>
      </c>
      <c r="C60" s="134">
        <v>1995</v>
      </c>
      <c r="D60" s="37" t="s">
        <v>102</v>
      </c>
      <c r="E60" s="18">
        <v>11</v>
      </c>
      <c r="F60" s="16">
        <f t="shared" si="1"/>
        <v>33</v>
      </c>
      <c r="G60" s="17">
        <v>55</v>
      </c>
      <c r="H60" s="23">
        <f>'[1]celkem - jednotl'!A60</f>
        <v>50</v>
      </c>
      <c r="I60" s="24">
        <v>54</v>
      </c>
    </row>
    <row r="61" spans="1:9">
      <c r="A61" s="35" t="s">
        <v>44</v>
      </c>
      <c r="B61" s="36" t="s">
        <v>45</v>
      </c>
      <c r="C61" s="134">
        <v>1992</v>
      </c>
      <c r="D61" s="37" t="s">
        <v>46</v>
      </c>
      <c r="E61" s="18">
        <v>10</v>
      </c>
      <c r="F61" s="16">
        <f t="shared" si="1"/>
        <v>30</v>
      </c>
      <c r="G61" s="17">
        <v>56</v>
      </c>
      <c r="H61" s="23">
        <f>'[1]celkem - jednotl'!A23</f>
        <v>44</v>
      </c>
      <c r="I61" s="24">
        <v>17</v>
      </c>
    </row>
    <row r="62" spans="1:9">
      <c r="A62" s="35" t="s">
        <v>81</v>
      </c>
      <c r="B62" s="36" t="s">
        <v>35</v>
      </c>
      <c r="C62" s="134">
        <v>1994</v>
      </c>
      <c r="D62" s="37" t="s">
        <v>77</v>
      </c>
      <c r="E62" s="18">
        <v>10</v>
      </c>
      <c r="F62" s="16">
        <f t="shared" si="1"/>
        <v>30</v>
      </c>
      <c r="G62" s="17">
        <v>57</v>
      </c>
      <c r="H62" s="23">
        <f>'[1]celkem - jednotl'!A46</f>
        <v>58</v>
      </c>
      <c r="I62" s="24">
        <v>40</v>
      </c>
    </row>
    <row r="63" spans="1:9">
      <c r="A63" s="35" t="s">
        <v>105</v>
      </c>
      <c r="B63" s="36" t="s">
        <v>39</v>
      </c>
      <c r="C63" s="134">
        <v>1992</v>
      </c>
      <c r="D63" s="37" t="s">
        <v>102</v>
      </c>
      <c r="E63" s="18">
        <v>9</v>
      </c>
      <c r="F63" s="16">
        <f t="shared" si="1"/>
        <v>27</v>
      </c>
      <c r="G63" s="17">
        <v>58</v>
      </c>
      <c r="H63" s="23">
        <f>'[1]celkem - jednotl'!A62</f>
        <v>59</v>
      </c>
      <c r="I63" s="24">
        <v>56</v>
      </c>
    </row>
    <row r="64" spans="1:9">
      <c r="A64" s="35" t="s">
        <v>84</v>
      </c>
      <c r="B64" s="36" t="s">
        <v>71</v>
      </c>
      <c r="C64" s="134">
        <v>1994</v>
      </c>
      <c r="D64" s="37" t="s">
        <v>83</v>
      </c>
      <c r="E64" s="18">
        <v>5</v>
      </c>
      <c r="F64" s="16">
        <f t="shared" si="1"/>
        <v>15</v>
      </c>
      <c r="G64" s="17">
        <v>59</v>
      </c>
      <c r="H64" s="23">
        <f>'[1]celkem - jednotl'!A48</f>
        <v>57</v>
      </c>
      <c r="I64" s="24">
        <v>42</v>
      </c>
    </row>
    <row r="65" spans="1:9" ht="15.75" thickBot="1">
      <c r="A65" s="38" t="s">
        <v>63</v>
      </c>
      <c r="B65" s="39" t="s">
        <v>64</v>
      </c>
      <c r="C65" s="135">
        <v>1994</v>
      </c>
      <c r="D65" s="40" t="s">
        <v>59</v>
      </c>
      <c r="E65" s="19">
        <v>0</v>
      </c>
      <c r="F65" s="20">
        <f t="shared" si="1"/>
        <v>0</v>
      </c>
      <c r="G65" s="21">
        <v>60</v>
      </c>
      <c r="H65" s="23">
        <f>'[1]celkem - jednotl'!A34</f>
        <v>60</v>
      </c>
      <c r="I65" s="24">
        <v>28</v>
      </c>
    </row>
    <row r="66" spans="1:9" ht="15.75" thickTop="1">
      <c r="A66" s="23"/>
      <c r="B66" s="23"/>
      <c r="C66" s="49"/>
      <c r="D66" s="23"/>
      <c r="E66" s="23"/>
      <c r="F66" s="23"/>
      <c r="G66" s="23"/>
      <c r="H66" s="23"/>
      <c r="I66" s="24"/>
    </row>
    <row r="67" spans="1:9">
      <c r="A67" s="23"/>
      <c r="B67" s="22" t="s">
        <v>111</v>
      </c>
      <c r="C67" s="49"/>
      <c r="D67" s="23"/>
      <c r="E67" s="23"/>
      <c r="F67" s="23"/>
      <c r="G67" s="23"/>
      <c r="H67" s="23"/>
      <c r="I67" s="24"/>
    </row>
    <row r="68" spans="1:9">
      <c r="A68" s="23"/>
      <c r="B68" s="23"/>
      <c r="C68" s="49"/>
      <c r="D68" s="23"/>
      <c r="E68" s="23"/>
      <c r="F68" s="23"/>
      <c r="G68" s="23"/>
      <c r="H68" s="23"/>
      <c r="I68" s="24"/>
    </row>
  </sheetData>
  <sortState ref="A7:I66">
    <sortCondition ref="G7:G66"/>
  </sortState>
  <mergeCells count="3">
    <mergeCell ref="A1:G1"/>
    <mergeCell ref="E2:G2"/>
    <mergeCell ref="A3:G3"/>
  </mergeCells>
  <pageMargins left="0.9055118110236221" right="0.70866141732283472" top="0.39370078740157483" bottom="0.19685039370078741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workbookViewId="0">
      <selection sqref="A1:G2"/>
    </sheetView>
  </sheetViews>
  <sheetFormatPr defaultRowHeight="15"/>
  <cols>
    <col min="1" max="1" width="15.85546875" customWidth="1"/>
    <col min="2" max="2" width="14.42578125" customWidth="1"/>
    <col min="3" max="3" width="9.140625" style="2"/>
    <col min="4" max="4" width="33.140625" customWidth="1"/>
  </cols>
  <sheetData>
    <row r="1" spans="1:9" ht="20.25">
      <c r="A1" s="179" t="s">
        <v>145</v>
      </c>
      <c r="B1" s="179"/>
      <c r="C1" s="179"/>
      <c r="D1" s="179"/>
      <c r="E1" s="179"/>
      <c r="F1" s="179"/>
      <c r="G1" s="179"/>
      <c r="H1" s="23"/>
      <c r="I1" s="24"/>
    </row>
    <row r="2" spans="1:9">
      <c r="A2" s="138" t="s">
        <v>146</v>
      </c>
      <c r="B2" s="139"/>
      <c r="C2" s="177"/>
      <c r="D2" s="96"/>
      <c r="E2" s="180" t="s">
        <v>147</v>
      </c>
      <c r="F2" s="180"/>
      <c r="G2" s="180"/>
      <c r="H2" s="23"/>
      <c r="I2" s="24"/>
    </row>
    <row r="3" spans="1:9">
      <c r="A3" s="182" t="s">
        <v>112</v>
      </c>
      <c r="B3" s="182"/>
      <c r="C3" s="182"/>
      <c r="D3" s="182"/>
      <c r="E3" s="182"/>
      <c r="F3" s="182"/>
      <c r="G3" s="182"/>
      <c r="H3" s="26"/>
      <c r="I3" s="24"/>
    </row>
    <row r="4" spans="1:9" ht="15.75" thickBot="1">
      <c r="A4" s="6"/>
      <c r="B4" s="27"/>
      <c r="C4" s="27"/>
      <c r="D4" s="27"/>
      <c r="E4" s="27"/>
      <c r="F4" s="27"/>
      <c r="G4" s="27"/>
      <c r="H4" s="23"/>
      <c r="I4" s="24"/>
    </row>
    <row r="5" spans="1:9" ht="27.75" thickTop="1" thickBot="1">
      <c r="A5" s="28" t="s">
        <v>1</v>
      </c>
      <c r="B5" s="29" t="s">
        <v>2</v>
      </c>
      <c r="C5" s="30" t="s">
        <v>3</v>
      </c>
      <c r="D5" s="31" t="s">
        <v>4</v>
      </c>
      <c r="E5" s="7" t="s">
        <v>5</v>
      </c>
      <c r="F5" s="8" t="s">
        <v>6</v>
      </c>
      <c r="G5" s="9" t="s">
        <v>7</v>
      </c>
      <c r="H5" s="10" t="s">
        <v>8</v>
      </c>
      <c r="I5" s="11" t="s">
        <v>9</v>
      </c>
    </row>
    <row r="6" spans="1:9">
      <c r="A6" s="32" t="s">
        <v>22</v>
      </c>
      <c r="B6" s="33" t="s">
        <v>23</v>
      </c>
      <c r="C6" s="132">
        <v>1994</v>
      </c>
      <c r="D6" s="34" t="s">
        <v>21</v>
      </c>
      <c r="E6" s="42">
        <v>52</v>
      </c>
      <c r="F6" s="43">
        <f t="shared" ref="F6:F37" si="0">E6*1.5</f>
        <v>78</v>
      </c>
      <c r="G6" s="14">
        <v>1</v>
      </c>
      <c r="H6" s="23">
        <f>'[1]celkem - jednotl'!A12</f>
        <v>2</v>
      </c>
      <c r="I6" s="24">
        <v>6</v>
      </c>
    </row>
    <row r="7" spans="1:9">
      <c r="A7" s="35" t="s">
        <v>42</v>
      </c>
      <c r="B7" s="36" t="s">
        <v>43</v>
      </c>
      <c r="C7" s="134">
        <v>1992</v>
      </c>
      <c r="D7" s="37" t="s">
        <v>37</v>
      </c>
      <c r="E7" s="15">
        <v>50</v>
      </c>
      <c r="F7" s="44">
        <f t="shared" si="0"/>
        <v>75</v>
      </c>
      <c r="G7" s="17">
        <v>2</v>
      </c>
      <c r="H7" s="23">
        <f>'[1]celkem - jednotl'!A22</f>
        <v>7</v>
      </c>
      <c r="I7" s="24">
        <v>16</v>
      </c>
    </row>
    <row r="8" spans="1:9">
      <c r="A8" s="35" t="s">
        <v>24</v>
      </c>
      <c r="B8" s="36" t="s">
        <v>18</v>
      </c>
      <c r="C8" s="134">
        <v>1994</v>
      </c>
      <c r="D8" s="37" t="s">
        <v>21</v>
      </c>
      <c r="E8" s="15">
        <v>48</v>
      </c>
      <c r="F8" s="44">
        <f t="shared" si="0"/>
        <v>72</v>
      </c>
      <c r="G8" s="17">
        <v>3</v>
      </c>
      <c r="H8" s="23">
        <f>'[1]celkem - jednotl'!A13</f>
        <v>4</v>
      </c>
      <c r="I8" s="24">
        <v>7</v>
      </c>
    </row>
    <row r="9" spans="1:9">
      <c r="A9" s="35" t="s">
        <v>10</v>
      </c>
      <c r="B9" s="36" t="s">
        <v>11</v>
      </c>
      <c r="C9" s="134">
        <v>1992</v>
      </c>
      <c r="D9" s="37" t="s">
        <v>12</v>
      </c>
      <c r="E9" s="15">
        <v>47</v>
      </c>
      <c r="F9" s="44">
        <f t="shared" si="0"/>
        <v>70.5</v>
      </c>
      <c r="G9" s="17">
        <v>4</v>
      </c>
      <c r="H9" s="23">
        <f>'[1]celkem - jednotl'!A7</f>
        <v>3</v>
      </c>
      <c r="I9" s="24">
        <v>1</v>
      </c>
    </row>
    <row r="10" spans="1:9">
      <c r="A10" s="35" t="s">
        <v>65</v>
      </c>
      <c r="B10" s="36" t="s">
        <v>14</v>
      </c>
      <c r="C10" s="134">
        <v>1992</v>
      </c>
      <c r="D10" s="37" t="s">
        <v>66</v>
      </c>
      <c r="E10" s="15">
        <v>44</v>
      </c>
      <c r="F10" s="44">
        <f t="shared" si="0"/>
        <v>66</v>
      </c>
      <c r="G10" s="17">
        <v>5</v>
      </c>
      <c r="H10" s="23">
        <f>'[1]celkem - jednotl'!A35</f>
        <v>6</v>
      </c>
      <c r="I10" s="24">
        <v>29</v>
      </c>
    </row>
    <row r="11" spans="1:9">
      <c r="A11" s="35" t="s">
        <v>19</v>
      </c>
      <c r="B11" s="36" t="s">
        <v>20</v>
      </c>
      <c r="C11" s="134">
        <v>1992</v>
      </c>
      <c r="D11" s="37" t="s">
        <v>21</v>
      </c>
      <c r="E11" s="15">
        <v>44</v>
      </c>
      <c r="F11" s="44">
        <f t="shared" si="0"/>
        <v>66</v>
      </c>
      <c r="G11" s="17">
        <v>6</v>
      </c>
      <c r="H11" s="23">
        <f>'[1]celkem - jednotl'!A11</f>
        <v>14</v>
      </c>
      <c r="I11" s="24">
        <v>5</v>
      </c>
    </row>
    <row r="12" spans="1:9">
      <c r="A12" s="35" t="s">
        <v>73</v>
      </c>
      <c r="B12" s="36" t="s">
        <v>62</v>
      </c>
      <c r="C12" s="134">
        <v>1993</v>
      </c>
      <c r="D12" s="37" t="s">
        <v>72</v>
      </c>
      <c r="E12" s="15">
        <v>43</v>
      </c>
      <c r="F12" s="44">
        <f t="shared" si="0"/>
        <v>64.5</v>
      </c>
      <c r="G12" s="17">
        <v>7</v>
      </c>
      <c r="H12" s="23">
        <f>'[1]celkem - jednotl'!A40</f>
        <v>1</v>
      </c>
      <c r="I12" s="24">
        <v>34</v>
      </c>
    </row>
    <row r="13" spans="1:9">
      <c r="A13" s="35" t="s">
        <v>40</v>
      </c>
      <c r="B13" s="36" t="s">
        <v>41</v>
      </c>
      <c r="C13" s="134">
        <v>1993</v>
      </c>
      <c r="D13" s="37" t="s">
        <v>37</v>
      </c>
      <c r="E13" s="15">
        <v>42</v>
      </c>
      <c r="F13" s="44">
        <f t="shared" si="0"/>
        <v>63</v>
      </c>
      <c r="G13" s="17">
        <v>8</v>
      </c>
      <c r="H13" s="23">
        <f>'[1]celkem - jednotl'!A21</f>
        <v>11</v>
      </c>
      <c r="I13" s="24">
        <v>15</v>
      </c>
    </row>
    <row r="14" spans="1:9">
      <c r="A14" s="35" t="s">
        <v>36</v>
      </c>
      <c r="B14" s="36" t="s">
        <v>23</v>
      </c>
      <c r="C14" s="134">
        <v>1992</v>
      </c>
      <c r="D14" s="37" t="s">
        <v>37</v>
      </c>
      <c r="E14" s="15">
        <v>41</v>
      </c>
      <c r="F14" s="44">
        <f t="shared" si="0"/>
        <v>61.5</v>
      </c>
      <c r="G14" s="17">
        <v>9</v>
      </c>
      <c r="H14" s="23">
        <f>'[1]celkem - jednotl'!A19</f>
        <v>5</v>
      </c>
      <c r="I14" s="24">
        <v>13</v>
      </c>
    </row>
    <row r="15" spans="1:9">
      <c r="A15" s="35" t="s">
        <v>60</v>
      </c>
      <c r="B15" s="36" t="s">
        <v>16</v>
      </c>
      <c r="C15" s="134">
        <v>1994</v>
      </c>
      <c r="D15" s="37" t="s">
        <v>59</v>
      </c>
      <c r="E15" s="15">
        <v>41</v>
      </c>
      <c r="F15" s="44">
        <f t="shared" si="0"/>
        <v>61.5</v>
      </c>
      <c r="G15" s="17">
        <v>10</v>
      </c>
      <c r="H15" s="23">
        <f>'[1]celkem - jednotl'!A32</f>
        <v>13</v>
      </c>
      <c r="I15" s="24">
        <v>26</v>
      </c>
    </row>
    <row r="16" spans="1:9">
      <c r="A16" s="35" t="s">
        <v>27</v>
      </c>
      <c r="B16" s="36" t="s">
        <v>28</v>
      </c>
      <c r="C16" s="134">
        <v>1993</v>
      </c>
      <c r="D16" s="37" t="s">
        <v>29</v>
      </c>
      <c r="E16" s="15">
        <v>41</v>
      </c>
      <c r="F16" s="44">
        <f t="shared" si="0"/>
        <v>61.5</v>
      </c>
      <c r="G16" s="17">
        <v>11</v>
      </c>
      <c r="H16" s="23">
        <f>'[1]celkem - jednotl'!A15</f>
        <v>23</v>
      </c>
      <c r="I16" s="24">
        <v>9</v>
      </c>
    </row>
    <row r="17" spans="1:9">
      <c r="A17" s="35" t="s">
        <v>82</v>
      </c>
      <c r="B17" s="36" t="s">
        <v>50</v>
      </c>
      <c r="C17" s="134">
        <v>1993</v>
      </c>
      <c r="D17" s="37" t="s">
        <v>83</v>
      </c>
      <c r="E17" s="15">
        <v>40</v>
      </c>
      <c r="F17" s="44">
        <f t="shared" si="0"/>
        <v>60</v>
      </c>
      <c r="G17" s="17">
        <v>12</v>
      </c>
      <c r="H17" s="23">
        <f>'[1]celkem - jednotl'!A47</f>
        <v>12</v>
      </c>
      <c r="I17" s="24">
        <v>41</v>
      </c>
    </row>
    <row r="18" spans="1:9">
      <c r="A18" s="35" t="s">
        <v>89</v>
      </c>
      <c r="B18" s="36" t="s">
        <v>39</v>
      </c>
      <c r="C18" s="134">
        <v>1993</v>
      </c>
      <c r="D18" s="37" t="s">
        <v>90</v>
      </c>
      <c r="E18" s="15">
        <v>40</v>
      </c>
      <c r="F18" s="44">
        <f t="shared" si="0"/>
        <v>60</v>
      </c>
      <c r="G18" s="17">
        <v>13</v>
      </c>
      <c r="H18" s="23">
        <f>'[1]celkem - jednotl'!A51</f>
        <v>16</v>
      </c>
      <c r="I18" s="24">
        <v>45</v>
      </c>
    </row>
    <row r="19" spans="1:9">
      <c r="A19" s="35" t="s">
        <v>67</v>
      </c>
      <c r="B19" s="36" t="s">
        <v>35</v>
      </c>
      <c r="C19" s="134">
        <v>1992</v>
      </c>
      <c r="D19" s="37" t="s">
        <v>66</v>
      </c>
      <c r="E19" s="15">
        <v>39</v>
      </c>
      <c r="F19" s="44">
        <f t="shared" si="0"/>
        <v>58.5</v>
      </c>
      <c r="G19" s="17">
        <v>14</v>
      </c>
      <c r="H19" s="23">
        <f>'[1]celkem - jednotl'!A36</f>
        <v>15</v>
      </c>
      <c r="I19" s="24">
        <v>30</v>
      </c>
    </row>
    <row r="20" spans="1:9">
      <c r="A20" s="35" t="s">
        <v>58</v>
      </c>
      <c r="B20" s="36" t="s">
        <v>28</v>
      </c>
      <c r="C20" s="134">
        <v>1995</v>
      </c>
      <c r="D20" s="37" t="s">
        <v>59</v>
      </c>
      <c r="E20" s="15">
        <v>37</v>
      </c>
      <c r="F20" s="44">
        <f t="shared" si="0"/>
        <v>55.5</v>
      </c>
      <c r="G20" s="17">
        <v>15</v>
      </c>
      <c r="H20" s="23">
        <f>'[1]celkem - jednotl'!A31</f>
        <v>20</v>
      </c>
      <c r="I20" s="24">
        <v>25</v>
      </c>
    </row>
    <row r="21" spans="1:9">
      <c r="A21" s="35" t="s">
        <v>32</v>
      </c>
      <c r="B21" s="36" t="s">
        <v>33</v>
      </c>
      <c r="C21" s="134">
        <v>1994</v>
      </c>
      <c r="D21" s="37" t="s">
        <v>29</v>
      </c>
      <c r="E21" s="15">
        <v>37</v>
      </c>
      <c r="F21" s="44">
        <f t="shared" si="0"/>
        <v>55.5</v>
      </c>
      <c r="G21" s="17">
        <v>16</v>
      </c>
      <c r="H21" s="23">
        <f>'[1]celkem - jednotl'!A17</f>
        <v>35</v>
      </c>
      <c r="I21" s="24">
        <v>11</v>
      </c>
    </row>
    <row r="22" spans="1:9">
      <c r="A22" s="35" t="s">
        <v>30</v>
      </c>
      <c r="B22" s="36" t="s">
        <v>31</v>
      </c>
      <c r="C22" s="134">
        <v>1994</v>
      </c>
      <c r="D22" s="37" t="s">
        <v>29</v>
      </c>
      <c r="E22" s="15">
        <v>36</v>
      </c>
      <c r="F22" s="44">
        <f t="shared" si="0"/>
        <v>54</v>
      </c>
      <c r="G22" s="17">
        <v>17</v>
      </c>
      <c r="H22" s="23">
        <f>'[1]celkem - jednotl'!A16</f>
        <v>21</v>
      </c>
      <c r="I22" s="24">
        <v>10</v>
      </c>
    </row>
    <row r="23" spans="1:9">
      <c r="A23" s="35" t="s">
        <v>101</v>
      </c>
      <c r="B23" s="36" t="s">
        <v>48</v>
      </c>
      <c r="C23" s="134">
        <v>1993</v>
      </c>
      <c r="D23" s="37" t="s">
        <v>102</v>
      </c>
      <c r="E23" s="15">
        <v>35</v>
      </c>
      <c r="F23" s="44">
        <f t="shared" si="0"/>
        <v>52.5</v>
      </c>
      <c r="G23" s="17">
        <v>18</v>
      </c>
      <c r="H23" s="23">
        <f>'[1]celkem - jednotl'!A59</f>
        <v>46</v>
      </c>
      <c r="I23" s="24">
        <v>53</v>
      </c>
    </row>
    <row r="24" spans="1:9">
      <c r="A24" s="35" t="s">
        <v>94</v>
      </c>
      <c r="B24" s="36" t="s">
        <v>95</v>
      </c>
      <c r="C24" s="134">
        <v>1992</v>
      </c>
      <c r="D24" s="37" t="s">
        <v>96</v>
      </c>
      <c r="E24" s="15">
        <v>34</v>
      </c>
      <c r="F24" s="44">
        <f t="shared" si="0"/>
        <v>51</v>
      </c>
      <c r="G24" s="17">
        <v>19</v>
      </c>
      <c r="H24" s="23">
        <f>'[1]celkem - jednotl'!A55</f>
        <v>25</v>
      </c>
      <c r="I24" s="24">
        <v>49</v>
      </c>
    </row>
    <row r="25" spans="1:9">
      <c r="A25" s="35" t="s">
        <v>54</v>
      </c>
      <c r="B25" s="36" t="s">
        <v>48</v>
      </c>
      <c r="C25" s="134">
        <v>1992</v>
      </c>
      <c r="D25" s="37" t="s">
        <v>53</v>
      </c>
      <c r="E25" s="15">
        <v>33</v>
      </c>
      <c r="F25" s="44">
        <f t="shared" si="0"/>
        <v>49.5</v>
      </c>
      <c r="G25" s="17">
        <v>20</v>
      </c>
      <c r="H25" s="23">
        <f>'[1]celkem - jednotl'!A28</f>
        <v>24</v>
      </c>
      <c r="I25" s="24">
        <v>22</v>
      </c>
    </row>
    <row r="26" spans="1:9">
      <c r="A26" s="35" t="s">
        <v>51</v>
      </c>
      <c r="B26" s="36" t="s">
        <v>48</v>
      </c>
      <c r="C26" s="134">
        <v>1994</v>
      </c>
      <c r="D26" s="37" t="s">
        <v>46</v>
      </c>
      <c r="E26" s="15">
        <v>33</v>
      </c>
      <c r="F26" s="44">
        <f t="shared" si="0"/>
        <v>49.5</v>
      </c>
      <c r="G26" s="17">
        <v>21</v>
      </c>
      <c r="H26" s="23">
        <f>'[1]celkem - jednotl'!A26</f>
        <v>38</v>
      </c>
      <c r="I26" s="24">
        <v>20</v>
      </c>
    </row>
    <row r="27" spans="1:9">
      <c r="A27" s="35" t="s">
        <v>76</v>
      </c>
      <c r="B27" s="36" t="s">
        <v>26</v>
      </c>
      <c r="C27" s="134">
        <v>1992</v>
      </c>
      <c r="D27" s="37" t="s">
        <v>77</v>
      </c>
      <c r="E27" s="15">
        <v>32</v>
      </c>
      <c r="F27" s="44">
        <f t="shared" si="0"/>
        <v>48</v>
      </c>
      <c r="G27" s="17">
        <v>22</v>
      </c>
      <c r="H27" s="23">
        <f>'[1]celkem - jednotl'!A43</f>
        <v>9</v>
      </c>
      <c r="I27" s="24">
        <v>37</v>
      </c>
    </row>
    <row r="28" spans="1:9">
      <c r="A28" s="35" t="s">
        <v>17</v>
      </c>
      <c r="B28" s="36" t="s">
        <v>18</v>
      </c>
      <c r="C28" s="134">
        <v>1994</v>
      </c>
      <c r="D28" s="37" t="s">
        <v>12</v>
      </c>
      <c r="E28" s="15">
        <v>32</v>
      </c>
      <c r="F28" s="44">
        <f t="shared" si="0"/>
        <v>48</v>
      </c>
      <c r="G28" s="17">
        <v>23</v>
      </c>
      <c r="H28" s="23">
        <f>'[1]celkem - jednotl'!A10</f>
        <v>19</v>
      </c>
      <c r="I28" s="24">
        <v>4</v>
      </c>
    </row>
    <row r="29" spans="1:9">
      <c r="A29" s="35" t="s">
        <v>78</v>
      </c>
      <c r="B29" s="36" t="s">
        <v>79</v>
      </c>
      <c r="C29" s="134">
        <v>1993</v>
      </c>
      <c r="D29" s="37" t="s">
        <v>77</v>
      </c>
      <c r="E29" s="15">
        <v>32</v>
      </c>
      <c r="F29" s="44">
        <f t="shared" si="0"/>
        <v>48</v>
      </c>
      <c r="G29" s="17">
        <v>24</v>
      </c>
      <c r="H29" s="23">
        <f>'[1]celkem - jednotl'!A44</f>
        <v>22</v>
      </c>
      <c r="I29" s="24">
        <v>38</v>
      </c>
    </row>
    <row r="30" spans="1:9">
      <c r="A30" s="35" t="s">
        <v>75</v>
      </c>
      <c r="B30" s="36" t="s">
        <v>23</v>
      </c>
      <c r="C30" s="134">
        <v>1993</v>
      </c>
      <c r="D30" s="37" t="s">
        <v>72</v>
      </c>
      <c r="E30" s="15">
        <v>32</v>
      </c>
      <c r="F30" s="44">
        <f t="shared" si="0"/>
        <v>48</v>
      </c>
      <c r="G30" s="17">
        <v>25</v>
      </c>
      <c r="H30" s="23">
        <f>'[1]celkem - jednotl'!A42</f>
        <v>42</v>
      </c>
      <c r="I30" s="24">
        <v>36</v>
      </c>
    </row>
    <row r="31" spans="1:9">
      <c r="A31" s="35" t="s">
        <v>106</v>
      </c>
      <c r="B31" s="36" t="s">
        <v>20</v>
      </c>
      <c r="C31" s="134">
        <v>1993</v>
      </c>
      <c r="D31" s="37" t="s">
        <v>107</v>
      </c>
      <c r="E31" s="15">
        <v>31</v>
      </c>
      <c r="F31" s="44">
        <f t="shared" si="0"/>
        <v>46.5</v>
      </c>
      <c r="G31" s="17">
        <v>26</v>
      </c>
      <c r="H31" s="23">
        <f>'[1]celkem - jednotl'!A63</f>
        <v>8</v>
      </c>
      <c r="I31" s="24">
        <v>57</v>
      </c>
    </row>
    <row r="32" spans="1:9">
      <c r="A32" s="35" t="s">
        <v>34</v>
      </c>
      <c r="B32" s="36" t="s">
        <v>35</v>
      </c>
      <c r="C32" s="134">
        <v>1994</v>
      </c>
      <c r="D32" s="37" t="s">
        <v>29</v>
      </c>
      <c r="E32" s="15">
        <v>31</v>
      </c>
      <c r="F32" s="44">
        <f t="shared" si="0"/>
        <v>46.5</v>
      </c>
      <c r="G32" s="17">
        <v>27</v>
      </c>
      <c r="H32" s="23">
        <f>'[1]celkem - jednotl'!A18</f>
        <v>34</v>
      </c>
      <c r="I32" s="24">
        <v>12</v>
      </c>
    </row>
    <row r="33" spans="1:9">
      <c r="A33" s="35" t="s">
        <v>91</v>
      </c>
      <c r="B33" s="36" t="s">
        <v>64</v>
      </c>
      <c r="C33" s="134">
        <v>1992</v>
      </c>
      <c r="D33" s="37" t="s">
        <v>90</v>
      </c>
      <c r="E33" s="15">
        <v>30</v>
      </c>
      <c r="F33" s="44">
        <f t="shared" si="0"/>
        <v>45</v>
      </c>
      <c r="G33" s="17">
        <v>28</v>
      </c>
      <c r="H33" s="23">
        <f>'[1]celkem - jednotl'!A52</f>
        <v>27</v>
      </c>
      <c r="I33" s="24">
        <v>46</v>
      </c>
    </row>
    <row r="34" spans="1:9">
      <c r="A34" s="35" t="s">
        <v>92</v>
      </c>
      <c r="B34" s="36" t="s">
        <v>48</v>
      </c>
      <c r="C34" s="134">
        <v>1994</v>
      </c>
      <c r="D34" s="37" t="s">
        <v>90</v>
      </c>
      <c r="E34" s="15">
        <v>30</v>
      </c>
      <c r="F34" s="44">
        <f t="shared" si="0"/>
        <v>45</v>
      </c>
      <c r="G34" s="17">
        <v>29</v>
      </c>
      <c r="H34" s="23">
        <f>'[1]celkem - jednotl'!A53</f>
        <v>32</v>
      </c>
      <c r="I34" s="24">
        <v>47</v>
      </c>
    </row>
    <row r="35" spans="1:9">
      <c r="A35" s="35" t="s">
        <v>93</v>
      </c>
      <c r="B35" s="36" t="s">
        <v>71</v>
      </c>
      <c r="C35" s="134">
        <v>1993</v>
      </c>
      <c r="D35" s="37" t="s">
        <v>90</v>
      </c>
      <c r="E35" s="15">
        <v>30</v>
      </c>
      <c r="F35" s="44">
        <f t="shared" si="0"/>
        <v>45</v>
      </c>
      <c r="G35" s="17">
        <v>30</v>
      </c>
      <c r="H35" s="23">
        <f>'[1]celkem - jednotl'!A54</f>
        <v>36</v>
      </c>
      <c r="I35" s="24">
        <v>48</v>
      </c>
    </row>
    <row r="36" spans="1:9">
      <c r="A36" s="35" t="s">
        <v>68</v>
      </c>
      <c r="B36" s="36" t="s">
        <v>69</v>
      </c>
      <c r="C36" s="134">
        <v>1993</v>
      </c>
      <c r="D36" s="37" t="s">
        <v>66</v>
      </c>
      <c r="E36" s="15">
        <v>29</v>
      </c>
      <c r="F36" s="44">
        <f t="shared" si="0"/>
        <v>43.5</v>
      </c>
      <c r="G36" s="17">
        <v>31</v>
      </c>
      <c r="H36" s="23">
        <f>'[1]celkem - jednotl'!A37</f>
        <v>10</v>
      </c>
      <c r="I36" s="24">
        <v>31</v>
      </c>
    </row>
    <row r="37" spans="1:9">
      <c r="A37" s="35" t="s">
        <v>13</v>
      </c>
      <c r="B37" s="36" t="s">
        <v>14</v>
      </c>
      <c r="C37" s="134">
        <v>1993</v>
      </c>
      <c r="D37" s="37" t="s">
        <v>12</v>
      </c>
      <c r="E37" s="15">
        <v>29</v>
      </c>
      <c r="F37" s="44">
        <f t="shared" si="0"/>
        <v>43.5</v>
      </c>
      <c r="G37" s="17">
        <v>32</v>
      </c>
      <c r="H37" s="23">
        <f>'[1]celkem - jednotl'!A8</f>
        <v>26</v>
      </c>
      <c r="I37" s="24">
        <v>2</v>
      </c>
    </row>
    <row r="38" spans="1:9">
      <c r="A38" s="35" t="s">
        <v>109</v>
      </c>
      <c r="B38" s="36" t="s">
        <v>45</v>
      </c>
      <c r="C38" s="134">
        <v>1992</v>
      </c>
      <c r="D38" s="37" t="s">
        <v>107</v>
      </c>
      <c r="E38" s="15">
        <v>29</v>
      </c>
      <c r="F38" s="44">
        <f t="shared" ref="F38:F69" si="1">E38*1.5</f>
        <v>43.5</v>
      </c>
      <c r="G38" s="17">
        <v>33</v>
      </c>
      <c r="H38" s="23">
        <f>'[1]celkem - jednotl'!A65</f>
        <v>39</v>
      </c>
      <c r="I38" s="24">
        <v>59</v>
      </c>
    </row>
    <row r="39" spans="1:9">
      <c r="A39" s="35" t="s">
        <v>80</v>
      </c>
      <c r="B39" s="36" t="s">
        <v>26</v>
      </c>
      <c r="C39" s="134">
        <v>1992</v>
      </c>
      <c r="D39" s="37" t="s">
        <v>77</v>
      </c>
      <c r="E39" s="45">
        <v>29</v>
      </c>
      <c r="F39" s="44">
        <f t="shared" si="1"/>
        <v>43.5</v>
      </c>
      <c r="G39" s="17">
        <v>34</v>
      </c>
      <c r="H39" s="23">
        <f>'[1]celkem - jednotl'!A45</f>
        <v>43</v>
      </c>
      <c r="I39" s="24">
        <v>39</v>
      </c>
    </row>
    <row r="40" spans="1:9">
      <c r="A40" s="35" t="s">
        <v>52</v>
      </c>
      <c r="B40" s="36" t="s">
        <v>23</v>
      </c>
      <c r="C40" s="134">
        <v>1993</v>
      </c>
      <c r="D40" s="37" t="s">
        <v>53</v>
      </c>
      <c r="E40" s="15">
        <v>28</v>
      </c>
      <c r="F40" s="44">
        <f t="shared" si="1"/>
        <v>42</v>
      </c>
      <c r="G40" s="17">
        <v>35</v>
      </c>
      <c r="H40" s="23">
        <f>'[1]celkem - jednotl'!A27</f>
        <v>17</v>
      </c>
      <c r="I40" s="24">
        <v>21</v>
      </c>
    </row>
    <row r="41" spans="1:9">
      <c r="A41" s="35" t="s">
        <v>68</v>
      </c>
      <c r="B41" s="36" t="s">
        <v>35</v>
      </c>
      <c r="C41" s="134">
        <v>1995</v>
      </c>
      <c r="D41" s="37" t="s">
        <v>66</v>
      </c>
      <c r="E41" s="15">
        <v>28</v>
      </c>
      <c r="F41" s="44">
        <f t="shared" si="1"/>
        <v>42</v>
      </c>
      <c r="G41" s="17">
        <v>36</v>
      </c>
      <c r="H41" s="23">
        <f>'[1]celkem - jednotl'!A38</f>
        <v>31</v>
      </c>
      <c r="I41" s="24">
        <v>32</v>
      </c>
    </row>
    <row r="42" spans="1:9">
      <c r="A42" s="35" t="s">
        <v>38</v>
      </c>
      <c r="B42" s="36" t="s">
        <v>39</v>
      </c>
      <c r="C42" s="134">
        <v>1993</v>
      </c>
      <c r="D42" s="37" t="s">
        <v>37</v>
      </c>
      <c r="E42" s="15">
        <v>27</v>
      </c>
      <c r="F42" s="44">
        <f t="shared" si="1"/>
        <v>40.5</v>
      </c>
      <c r="G42" s="17">
        <v>37</v>
      </c>
      <c r="H42" s="23">
        <f>'[1]celkem - jednotl'!A20</f>
        <v>33</v>
      </c>
      <c r="I42" s="24">
        <v>14</v>
      </c>
    </row>
    <row r="43" spans="1:9">
      <c r="A43" s="35" t="s">
        <v>44</v>
      </c>
      <c r="B43" s="36" t="s">
        <v>45</v>
      </c>
      <c r="C43" s="134">
        <v>1992</v>
      </c>
      <c r="D43" s="37" t="s">
        <v>46</v>
      </c>
      <c r="E43" s="15">
        <v>25</v>
      </c>
      <c r="F43" s="44">
        <f t="shared" si="1"/>
        <v>37.5</v>
      </c>
      <c r="G43" s="17">
        <v>38</v>
      </c>
      <c r="H43" s="23">
        <f>'[1]celkem - jednotl'!A23</f>
        <v>44</v>
      </c>
      <c r="I43" s="24">
        <v>17</v>
      </c>
    </row>
    <row r="44" spans="1:9">
      <c r="A44" s="35" t="s">
        <v>84</v>
      </c>
      <c r="B44" s="36" t="s">
        <v>71</v>
      </c>
      <c r="C44" s="134">
        <v>1993</v>
      </c>
      <c r="D44" s="37" t="s">
        <v>83</v>
      </c>
      <c r="E44" s="15">
        <v>25</v>
      </c>
      <c r="F44" s="44">
        <f t="shared" si="1"/>
        <v>37.5</v>
      </c>
      <c r="G44" s="17">
        <v>39</v>
      </c>
      <c r="H44" s="23">
        <f>'[1]celkem - jednotl'!A48</f>
        <v>57</v>
      </c>
      <c r="I44" s="24">
        <v>42</v>
      </c>
    </row>
    <row r="45" spans="1:9">
      <c r="A45" s="35" t="s">
        <v>15</v>
      </c>
      <c r="B45" s="36" t="s">
        <v>16</v>
      </c>
      <c r="C45" s="134">
        <v>1993</v>
      </c>
      <c r="D45" s="37" t="s">
        <v>12</v>
      </c>
      <c r="E45" s="15">
        <v>24</v>
      </c>
      <c r="F45" s="44">
        <f t="shared" si="1"/>
        <v>36</v>
      </c>
      <c r="G45" s="17">
        <v>40</v>
      </c>
      <c r="H45" s="23">
        <f>'[1]celkem - jednotl'!A9</f>
        <v>28</v>
      </c>
      <c r="I45" s="24">
        <v>3</v>
      </c>
    </row>
    <row r="46" spans="1:9">
      <c r="A46" s="35" t="s">
        <v>61</v>
      </c>
      <c r="B46" s="36" t="s">
        <v>62</v>
      </c>
      <c r="C46" s="134">
        <v>1994</v>
      </c>
      <c r="D46" s="37" t="s">
        <v>59</v>
      </c>
      <c r="E46" s="15">
        <v>24</v>
      </c>
      <c r="F46" s="44">
        <f t="shared" si="1"/>
        <v>36</v>
      </c>
      <c r="G46" s="17">
        <v>41</v>
      </c>
      <c r="H46" s="23">
        <f>'[1]celkem - jednotl'!A33</f>
        <v>45</v>
      </c>
      <c r="I46" s="24">
        <v>27</v>
      </c>
    </row>
    <row r="47" spans="1:9">
      <c r="A47" s="35" t="s">
        <v>25</v>
      </c>
      <c r="B47" s="36" t="s">
        <v>26</v>
      </c>
      <c r="C47" s="134">
        <v>1994</v>
      </c>
      <c r="D47" s="37" t="s">
        <v>21</v>
      </c>
      <c r="E47" s="15">
        <v>23</v>
      </c>
      <c r="F47" s="44">
        <f t="shared" si="1"/>
        <v>34.5</v>
      </c>
      <c r="G47" s="17">
        <v>42</v>
      </c>
      <c r="H47" s="23">
        <f>'[1]celkem - jednotl'!A14</f>
        <v>18</v>
      </c>
      <c r="I47" s="24">
        <v>8</v>
      </c>
    </row>
    <row r="48" spans="1:9">
      <c r="A48" s="35" t="s">
        <v>74</v>
      </c>
      <c r="B48" s="36" t="s">
        <v>69</v>
      </c>
      <c r="C48" s="134">
        <v>1993</v>
      </c>
      <c r="D48" s="37" t="s">
        <v>72</v>
      </c>
      <c r="E48" s="15">
        <v>23</v>
      </c>
      <c r="F48" s="44">
        <f t="shared" si="1"/>
        <v>34.5</v>
      </c>
      <c r="G48" s="17">
        <v>43</v>
      </c>
      <c r="H48" s="23">
        <f>'[1]celkem - jednotl'!A41</f>
        <v>41</v>
      </c>
      <c r="I48" s="24">
        <v>35</v>
      </c>
    </row>
    <row r="49" spans="1:9">
      <c r="A49" s="35" t="s">
        <v>110</v>
      </c>
      <c r="B49" s="36" t="s">
        <v>86</v>
      </c>
      <c r="C49" s="134">
        <v>1992</v>
      </c>
      <c r="D49" s="37" t="s">
        <v>107</v>
      </c>
      <c r="E49" s="15">
        <v>23</v>
      </c>
      <c r="F49" s="44">
        <f t="shared" si="1"/>
        <v>34.5</v>
      </c>
      <c r="G49" s="17">
        <v>44</v>
      </c>
      <c r="H49" s="23">
        <f>'[1]celkem - jednotl'!A66</f>
        <v>47</v>
      </c>
      <c r="I49" s="24">
        <v>60</v>
      </c>
    </row>
    <row r="50" spans="1:9">
      <c r="A50" s="35" t="s">
        <v>55</v>
      </c>
      <c r="B50" s="36" t="s">
        <v>56</v>
      </c>
      <c r="C50" s="134">
        <v>1994</v>
      </c>
      <c r="D50" s="37" t="s">
        <v>53</v>
      </c>
      <c r="E50" s="15">
        <v>23</v>
      </c>
      <c r="F50" s="44">
        <f t="shared" si="1"/>
        <v>34.5</v>
      </c>
      <c r="G50" s="17">
        <v>45</v>
      </c>
      <c r="H50" s="23">
        <f>'[1]celkem - jednotl'!A29</f>
        <v>52</v>
      </c>
      <c r="I50" s="24">
        <v>23</v>
      </c>
    </row>
    <row r="51" spans="1:9">
      <c r="A51" s="35" t="s">
        <v>85</v>
      </c>
      <c r="B51" s="36" t="s">
        <v>86</v>
      </c>
      <c r="C51" s="134">
        <v>1994</v>
      </c>
      <c r="D51" s="37" t="s">
        <v>83</v>
      </c>
      <c r="E51" s="15">
        <v>22</v>
      </c>
      <c r="F51" s="44">
        <f t="shared" si="1"/>
        <v>33</v>
      </c>
      <c r="G51" s="17">
        <v>46</v>
      </c>
      <c r="H51" s="23">
        <f>'[1]celkem - jednotl'!A49</f>
        <v>29</v>
      </c>
      <c r="I51" s="24">
        <v>43</v>
      </c>
    </row>
    <row r="52" spans="1:9">
      <c r="A52" s="35" t="s">
        <v>47</v>
      </c>
      <c r="B52" s="36" t="s">
        <v>48</v>
      </c>
      <c r="C52" s="134">
        <v>1994</v>
      </c>
      <c r="D52" s="37" t="s">
        <v>46</v>
      </c>
      <c r="E52" s="15">
        <v>22</v>
      </c>
      <c r="F52" s="44">
        <f t="shared" si="1"/>
        <v>33</v>
      </c>
      <c r="G52" s="17">
        <v>47</v>
      </c>
      <c r="H52" s="23">
        <f>'[1]celkem - jednotl'!A24</f>
        <v>53</v>
      </c>
      <c r="I52" s="24">
        <v>18</v>
      </c>
    </row>
    <row r="53" spans="1:9">
      <c r="A53" s="35" t="s">
        <v>108</v>
      </c>
      <c r="B53" s="36" t="s">
        <v>48</v>
      </c>
      <c r="C53" s="134">
        <v>1994</v>
      </c>
      <c r="D53" s="37" t="s">
        <v>107</v>
      </c>
      <c r="E53" s="15">
        <v>21</v>
      </c>
      <c r="F53" s="44">
        <f t="shared" si="1"/>
        <v>31.5</v>
      </c>
      <c r="G53" s="17">
        <v>48</v>
      </c>
      <c r="H53" s="23">
        <f>'[1]celkem - jednotl'!A64</f>
        <v>30</v>
      </c>
      <c r="I53" s="24">
        <v>58</v>
      </c>
    </row>
    <row r="54" spans="1:9">
      <c r="A54" s="35" t="s">
        <v>57</v>
      </c>
      <c r="B54" s="36" t="s">
        <v>41</v>
      </c>
      <c r="C54" s="134">
        <v>1993</v>
      </c>
      <c r="D54" s="37" t="s">
        <v>53</v>
      </c>
      <c r="E54" s="15">
        <v>21</v>
      </c>
      <c r="F54" s="44">
        <f t="shared" si="1"/>
        <v>31.5</v>
      </c>
      <c r="G54" s="17">
        <v>49</v>
      </c>
      <c r="H54" s="23">
        <f>'[1]celkem - jednotl'!A30</f>
        <v>48</v>
      </c>
      <c r="I54" s="24">
        <v>24</v>
      </c>
    </row>
    <row r="55" spans="1:9">
      <c r="A55" s="35" t="s">
        <v>70</v>
      </c>
      <c r="B55" s="36" t="s">
        <v>71</v>
      </c>
      <c r="C55" s="134">
        <v>1995</v>
      </c>
      <c r="D55" s="37" t="s">
        <v>72</v>
      </c>
      <c r="E55" s="15">
        <v>21</v>
      </c>
      <c r="F55" s="44">
        <f t="shared" si="1"/>
        <v>31.5</v>
      </c>
      <c r="G55" s="17">
        <v>50</v>
      </c>
      <c r="H55" s="23">
        <f>'[1]celkem - jednotl'!A39</f>
        <v>48</v>
      </c>
      <c r="I55" s="24">
        <v>33</v>
      </c>
    </row>
    <row r="56" spans="1:9">
      <c r="A56" s="35" t="s">
        <v>104</v>
      </c>
      <c r="B56" s="36" t="s">
        <v>20</v>
      </c>
      <c r="C56" s="134">
        <v>1994</v>
      </c>
      <c r="D56" s="37" t="s">
        <v>102</v>
      </c>
      <c r="E56" s="15">
        <v>21</v>
      </c>
      <c r="F56" s="44">
        <f t="shared" si="1"/>
        <v>31.5</v>
      </c>
      <c r="G56" s="17">
        <v>51</v>
      </c>
      <c r="H56" s="23">
        <f>'[1]celkem - jednotl'!A61</f>
        <v>51</v>
      </c>
      <c r="I56" s="24">
        <v>55</v>
      </c>
    </row>
    <row r="57" spans="1:9">
      <c r="A57" s="35" t="s">
        <v>49</v>
      </c>
      <c r="B57" s="36" t="s">
        <v>50</v>
      </c>
      <c r="C57" s="134">
        <v>1992</v>
      </c>
      <c r="D57" s="37" t="s">
        <v>46</v>
      </c>
      <c r="E57" s="46">
        <v>20</v>
      </c>
      <c r="F57" s="44">
        <f t="shared" si="1"/>
        <v>30</v>
      </c>
      <c r="G57" s="17">
        <v>52</v>
      </c>
      <c r="H57" s="23">
        <f>'[1]celkem - jednotl'!A25</f>
        <v>40</v>
      </c>
      <c r="I57" s="24">
        <v>19</v>
      </c>
    </row>
    <row r="58" spans="1:9">
      <c r="A58" s="35" t="s">
        <v>103</v>
      </c>
      <c r="B58" s="36" t="s">
        <v>33</v>
      </c>
      <c r="C58" s="134">
        <v>1995</v>
      </c>
      <c r="D58" s="37" t="s">
        <v>102</v>
      </c>
      <c r="E58" s="15">
        <v>20</v>
      </c>
      <c r="F58" s="44">
        <f t="shared" si="1"/>
        <v>30</v>
      </c>
      <c r="G58" s="17">
        <v>53</v>
      </c>
      <c r="H58" s="23">
        <f>'[1]celkem - jednotl'!A60</f>
        <v>50</v>
      </c>
      <c r="I58" s="24">
        <v>54</v>
      </c>
    </row>
    <row r="59" spans="1:9">
      <c r="A59" s="35" t="s">
        <v>100</v>
      </c>
      <c r="B59" s="36" t="s">
        <v>79</v>
      </c>
      <c r="C59" s="134">
        <v>1996</v>
      </c>
      <c r="D59" s="37" t="s">
        <v>96</v>
      </c>
      <c r="E59" s="15">
        <v>19</v>
      </c>
      <c r="F59" s="44">
        <f t="shared" si="1"/>
        <v>28.5</v>
      </c>
      <c r="G59" s="17">
        <v>54</v>
      </c>
      <c r="H59" s="23">
        <f>'[1]celkem - jednotl'!A58</f>
        <v>54</v>
      </c>
      <c r="I59" s="24">
        <v>52</v>
      </c>
    </row>
    <row r="60" spans="1:9">
      <c r="A60" s="35" t="s">
        <v>99</v>
      </c>
      <c r="B60" s="36" t="s">
        <v>48</v>
      </c>
      <c r="C60" s="134">
        <v>1994</v>
      </c>
      <c r="D60" s="37" t="s">
        <v>96</v>
      </c>
      <c r="E60" s="15">
        <v>19</v>
      </c>
      <c r="F60" s="44">
        <f t="shared" si="1"/>
        <v>28.5</v>
      </c>
      <c r="G60" s="17">
        <v>55</v>
      </c>
      <c r="H60" s="23">
        <f>'[1]celkem - jednotl'!A57</f>
        <v>55</v>
      </c>
      <c r="I60" s="24">
        <v>51</v>
      </c>
    </row>
    <row r="61" spans="1:9">
      <c r="A61" s="35" t="s">
        <v>97</v>
      </c>
      <c r="B61" s="36" t="s">
        <v>98</v>
      </c>
      <c r="C61" s="134">
        <v>1993</v>
      </c>
      <c r="D61" s="37" t="s">
        <v>96</v>
      </c>
      <c r="E61" s="15">
        <v>18</v>
      </c>
      <c r="F61" s="44">
        <f t="shared" si="1"/>
        <v>27</v>
      </c>
      <c r="G61" s="17">
        <v>56</v>
      </c>
      <c r="H61" s="23">
        <f>'[1]celkem - jednotl'!A56</f>
        <v>37</v>
      </c>
      <c r="I61" s="24">
        <v>50</v>
      </c>
    </row>
    <row r="62" spans="1:9">
      <c r="A62" s="35" t="s">
        <v>87</v>
      </c>
      <c r="B62" s="36" t="s">
        <v>88</v>
      </c>
      <c r="C62" s="134">
        <v>1994</v>
      </c>
      <c r="D62" s="37" t="s">
        <v>83</v>
      </c>
      <c r="E62" s="15">
        <v>18</v>
      </c>
      <c r="F62" s="44">
        <f t="shared" si="1"/>
        <v>27</v>
      </c>
      <c r="G62" s="17">
        <v>57</v>
      </c>
      <c r="H62" s="23">
        <f>'[1]celkem - jednotl'!A50</f>
        <v>56</v>
      </c>
      <c r="I62" s="24">
        <v>44</v>
      </c>
    </row>
    <row r="63" spans="1:9">
      <c r="A63" s="35" t="s">
        <v>105</v>
      </c>
      <c r="B63" s="36" t="s">
        <v>39</v>
      </c>
      <c r="C63" s="134">
        <v>1992</v>
      </c>
      <c r="D63" s="37" t="s">
        <v>102</v>
      </c>
      <c r="E63" s="15">
        <v>16</v>
      </c>
      <c r="F63" s="44">
        <f t="shared" si="1"/>
        <v>24</v>
      </c>
      <c r="G63" s="17">
        <v>58</v>
      </c>
      <c r="H63" s="23">
        <f>'[1]celkem - jednotl'!A62</f>
        <v>59</v>
      </c>
      <c r="I63" s="24">
        <v>56</v>
      </c>
    </row>
    <row r="64" spans="1:9">
      <c r="A64" s="35" t="s">
        <v>81</v>
      </c>
      <c r="B64" s="36" t="s">
        <v>35</v>
      </c>
      <c r="C64" s="134">
        <v>1994</v>
      </c>
      <c r="D64" s="37" t="s">
        <v>77</v>
      </c>
      <c r="E64" s="15">
        <v>13</v>
      </c>
      <c r="F64" s="44">
        <f t="shared" si="1"/>
        <v>19.5</v>
      </c>
      <c r="G64" s="17">
        <v>59</v>
      </c>
      <c r="H64" s="23">
        <f>'[1]celkem - jednotl'!A46</f>
        <v>58</v>
      </c>
      <c r="I64" s="24">
        <v>40</v>
      </c>
    </row>
    <row r="65" spans="1:9" ht="15.75" thickBot="1">
      <c r="A65" s="38" t="s">
        <v>63</v>
      </c>
      <c r="B65" s="39" t="s">
        <v>64</v>
      </c>
      <c r="C65" s="135">
        <v>1994</v>
      </c>
      <c r="D65" s="40" t="s">
        <v>59</v>
      </c>
      <c r="E65" s="19">
        <v>0</v>
      </c>
      <c r="F65" s="47">
        <f t="shared" si="1"/>
        <v>0</v>
      </c>
      <c r="G65" s="21">
        <v>60</v>
      </c>
      <c r="H65" s="23">
        <f>'[1]celkem - jednotl'!A34</f>
        <v>60</v>
      </c>
      <c r="I65" s="24">
        <v>28</v>
      </c>
    </row>
    <row r="66" spans="1:9" ht="15.75" thickTop="1">
      <c r="A66" s="23"/>
      <c r="B66" s="23"/>
      <c r="C66" s="49"/>
      <c r="D66" s="23"/>
      <c r="E66" s="23"/>
      <c r="F66" s="23"/>
      <c r="G66" s="23"/>
      <c r="H66" s="23"/>
      <c r="I66" s="24"/>
    </row>
    <row r="67" spans="1:9">
      <c r="A67" s="183" t="s">
        <v>113</v>
      </c>
      <c r="B67" s="183"/>
      <c r="C67" s="183"/>
      <c r="D67" s="183"/>
      <c r="E67" s="183"/>
      <c r="F67" s="183"/>
      <c r="G67" s="183"/>
      <c r="H67" s="4"/>
      <c r="I67" s="49"/>
    </row>
    <row r="68" spans="1:9">
      <c r="A68" s="23"/>
      <c r="B68" s="23"/>
      <c r="C68" s="49"/>
      <c r="D68" s="23"/>
      <c r="E68" s="23"/>
      <c r="F68" s="23"/>
      <c r="G68" s="23"/>
      <c r="H68" s="23"/>
      <c r="I68" s="24"/>
    </row>
  </sheetData>
  <sortState ref="A7:I66">
    <sortCondition ref="G7:G66"/>
  </sortState>
  <mergeCells count="4">
    <mergeCell ref="A1:G1"/>
    <mergeCell ref="E2:G2"/>
    <mergeCell ref="A3:G3"/>
    <mergeCell ref="A67:G67"/>
  </mergeCells>
  <pageMargins left="0.9055118110236221" right="0.70866141732283472" top="0.78740157480314965" bottom="0.78740157480314965" header="0.31496062992125984" footer="0.31496062992125984"/>
  <pageSetup paperSize="9" scale="7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abSelected="1" workbookViewId="0">
      <selection sqref="A1:I1"/>
    </sheetView>
  </sheetViews>
  <sheetFormatPr defaultRowHeight="15"/>
  <cols>
    <col min="1" max="1" width="13.5703125" customWidth="1"/>
    <col min="2" max="2" width="12.28515625" customWidth="1"/>
    <col min="3" max="3" width="10.28515625" style="2" customWidth="1"/>
    <col min="4" max="4" width="32.42578125" customWidth="1"/>
  </cols>
  <sheetData>
    <row r="1" spans="1:14" ht="20.25">
      <c r="A1" s="179" t="s">
        <v>145</v>
      </c>
      <c r="B1" s="179"/>
      <c r="C1" s="179"/>
      <c r="D1" s="179"/>
      <c r="E1" s="179"/>
      <c r="F1" s="179"/>
      <c r="G1" s="179"/>
      <c r="H1" s="179"/>
      <c r="I1" s="179"/>
      <c r="J1" s="23"/>
      <c r="K1" s="23"/>
      <c r="L1" s="23"/>
      <c r="M1" s="23"/>
      <c r="N1" s="24"/>
    </row>
    <row r="2" spans="1:14">
      <c r="A2" s="138" t="s">
        <v>146</v>
      </c>
      <c r="B2" s="139"/>
      <c r="C2" s="178"/>
      <c r="D2" s="96"/>
      <c r="E2" s="180" t="s">
        <v>147</v>
      </c>
      <c r="F2" s="180"/>
      <c r="G2" s="180"/>
      <c r="H2" s="180"/>
      <c r="I2" s="180"/>
      <c r="J2" s="23"/>
      <c r="K2" s="23"/>
      <c r="L2" s="23"/>
      <c r="M2" s="23"/>
      <c r="N2" s="24"/>
    </row>
    <row r="3" spans="1:14">
      <c r="A3" s="181" t="s">
        <v>114</v>
      </c>
      <c r="B3" s="181"/>
      <c r="C3" s="181"/>
      <c r="D3" s="181"/>
      <c r="E3" s="181"/>
      <c r="F3" s="181"/>
      <c r="G3" s="181"/>
      <c r="H3" s="181"/>
      <c r="I3" s="181"/>
      <c r="J3" s="26"/>
      <c r="K3" s="26"/>
      <c r="L3" s="23"/>
      <c r="M3" s="23"/>
      <c r="N3" s="24"/>
    </row>
    <row r="4" spans="1:14" ht="15.75" thickBot="1">
      <c r="A4" s="6"/>
      <c r="B4" s="27"/>
      <c r="C4" s="27"/>
      <c r="D4" s="27"/>
      <c r="E4" s="27"/>
      <c r="F4" s="27"/>
      <c r="G4" s="27"/>
      <c r="H4" s="27"/>
      <c r="I4" s="27"/>
      <c r="J4" s="23"/>
      <c r="K4" s="23"/>
      <c r="L4" s="23"/>
      <c r="M4" s="23"/>
      <c r="N4" s="24"/>
    </row>
    <row r="5" spans="1:14" ht="27.75" thickTop="1" thickBot="1">
      <c r="A5" s="28" t="s">
        <v>1</v>
      </c>
      <c r="B5" s="29" t="s">
        <v>2</v>
      </c>
      <c r="C5" s="30" t="s">
        <v>3</v>
      </c>
      <c r="D5" s="31" t="s">
        <v>4</v>
      </c>
      <c r="E5" s="50" t="s">
        <v>115</v>
      </c>
      <c r="F5" s="8" t="s">
        <v>116</v>
      </c>
      <c r="G5" s="51" t="s">
        <v>117</v>
      </c>
      <c r="H5" s="8" t="s">
        <v>6</v>
      </c>
      <c r="I5" s="52" t="s">
        <v>7</v>
      </c>
      <c r="J5" s="10" t="s">
        <v>118</v>
      </c>
      <c r="K5" s="10" t="s">
        <v>119</v>
      </c>
      <c r="L5" s="10" t="s">
        <v>120</v>
      </c>
      <c r="M5" s="10" t="s">
        <v>8</v>
      </c>
      <c r="N5" s="11" t="s">
        <v>9</v>
      </c>
    </row>
    <row r="6" spans="1:14">
      <c r="A6" s="32" t="s">
        <v>108</v>
      </c>
      <c r="B6" s="33" t="s">
        <v>48</v>
      </c>
      <c r="C6" s="132">
        <v>1994</v>
      </c>
      <c r="D6" s="34" t="s">
        <v>107</v>
      </c>
      <c r="E6" s="53">
        <v>0</v>
      </c>
      <c r="F6" s="54">
        <v>9.1999999999999993</v>
      </c>
      <c r="G6" s="55">
        <v>9.5</v>
      </c>
      <c r="H6" s="56">
        <f t="shared" ref="H6:H37" si="0">IF(MAX(E6:G6)&lt;4.1,0,IF(MAX(E6:G6)&lt;7.5,(MAX(E6:G6)-4)*10,(MAX(E6:G6)-4)*10+(MAX(E6:G6)-7.5)*10))</f>
        <v>75</v>
      </c>
      <c r="I6" s="14">
        <v>1</v>
      </c>
      <c r="J6" s="71">
        <f t="shared" ref="J6:J37" si="1">MAX(E6:G6)</f>
        <v>9.5</v>
      </c>
      <c r="K6" s="71">
        <f t="shared" ref="K6:K37" si="2">SUM(E6:G6)-J6-L6</f>
        <v>9.1999999999999993</v>
      </c>
      <c r="L6" s="71">
        <f t="shared" ref="L6:L37" si="3">MIN(E6:G6)</f>
        <v>0</v>
      </c>
      <c r="M6" s="23">
        <f>'[1]celkem - jednotl'!A64</f>
        <v>30</v>
      </c>
      <c r="N6" s="24">
        <v>58</v>
      </c>
    </row>
    <row r="7" spans="1:14">
      <c r="A7" s="35" t="s">
        <v>67</v>
      </c>
      <c r="B7" s="36" t="s">
        <v>35</v>
      </c>
      <c r="C7" s="134">
        <v>1992</v>
      </c>
      <c r="D7" s="37" t="s">
        <v>66</v>
      </c>
      <c r="E7" s="57">
        <v>9</v>
      </c>
      <c r="F7" s="58">
        <v>9.1999999999999993</v>
      </c>
      <c r="G7" s="59">
        <v>9.1999999999999993</v>
      </c>
      <c r="H7" s="60">
        <f t="shared" si="0"/>
        <v>68.999999999999986</v>
      </c>
      <c r="I7" s="17">
        <v>2</v>
      </c>
      <c r="J7" s="71">
        <f t="shared" si="1"/>
        <v>9.1999999999999993</v>
      </c>
      <c r="K7" s="71">
        <f t="shared" si="2"/>
        <v>9.1999999999999993</v>
      </c>
      <c r="L7" s="71">
        <f t="shared" si="3"/>
        <v>9</v>
      </c>
      <c r="M7" s="23">
        <f>'[1]celkem - jednotl'!A36</f>
        <v>15</v>
      </c>
      <c r="N7" s="24">
        <v>30</v>
      </c>
    </row>
    <row r="8" spans="1:14">
      <c r="A8" s="35" t="s">
        <v>52</v>
      </c>
      <c r="B8" s="36" t="s">
        <v>23</v>
      </c>
      <c r="C8" s="134">
        <v>1993</v>
      </c>
      <c r="D8" s="37" t="s">
        <v>53</v>
      </c>
      <c r="E8" s="57">
        <v>7.2</v>
      </c>
      <c r="F8" s="58">
        <v>9</v>
      </c>
      <c r="G8" s="59">
        <v>9</v>
      </c>
      <c r="H8" s="60">
        <f t="shared" si="0"/>
        <v>65</v>
      </c>
      <c r="I8" s="17">
        <v>3</v>
      </c>
      <c r="J8" s="71">
        <f t="shared" si="1"/>
        <v>9</v>
      </c>
      <c r="K8" s="71">
        <f t="shared" si="2"/>
        <v>9</v>
      </c>
      <c r="L8" s="71">
        <f t="shared" si="3"/>
        <v>7.2</v>
      </c>
      <c r="M8" s="23">
        <f>'[1]celkem - jednotl'!A27</f>
        <v>17</v>
      </c>
      <c r="N8" s="24">
        <v>21</v>
      </c>
    </row>
    <row r="9" spans="1:14">
      <c r="A9" s="35" t="s">
        <v>60</v>
      </c>
      <c r="B9" s="36" t="s">
        <v>16</v>
      </c>
      <c r="C9" s="134">
        <v>1994</v>
      </c>
      <c r="D9" s="37" t="s">
        <v>59</v>
      </c>
      <c r="E9" s="57">
        <v>8.9</v>
      </c>
      <c r="F9" s="58">
        <v>8.8000000000000007</v>
      </c>
      <c r="G9" s="59">
        <v>9</v>
      </c>
      <c r="H9" s="60">
        <f t="shared" si="0"/>
        <v>65</v>
      </c>
      <c r="I9" s="17">
        <v>4</v>
      </c>
      <c r="J9" s="71">
        <f t="shared" si="1"/>
        <v>9</v>
      </c>
      <c r="K9" s="71">
        <f t="shared" si="2"/>
        <v>8.9000000000000021</v>
      </c>
      <c r="L9" s="71">
        <f t="shared" si="3"/>
        <v>8.8000000000000007</v>
      </c>
      <c r="M9" s="23">
        <f>'[1]celkem - jednotl'!A32</f>
        <v>13</v>
      </c>
      <c r="N9" s="24">
        <v>26</v>
      </c>
    </row>
    <row r="10" spans="1:14">
      <c r="A10" s="35" t="s">
        <v>73</v>
      </c>
      <c r="B10" s="36" t="s">
        <v>62</v>
      </c>
      <c r="C10" s="134">
        <v>1993</v>
      </c>
      <c r="D10" s="37" t="s">
        <v>72</v>
      </c>
      <c r="E10" s="57">
        <v>0</v>
      </c>
      <c r="F10" s="58">
        <v>9</v>
      </c>
      <c r="G10" s="59">
        <v>8.1999999999999993</v>
      </c>
      <c r="H10" s="60">
        <f t="shared" si="0"/>
        <v>65</v>
      </c>
      <c r="I10" s="17">
        <v>5</v>
      </c>
      <c r="J10" s="71">
        <f t="shared" si="1"/>
        <v>9</v>
      </c>
      <c r="K10" s="71">
        <f t="shared" si="2"/>
        <v>8.1999999999999993</v>
      </c>
      <c r="L10" s="71">
        <f t="shared" si="3"/>
        <v>0</v>
      </c>
      <c r="M10" s="23">
        <f>'[1]celkem - jednotl'!A40</f>
        <v>1</v>
      </c>
      <c r="N10" s="24">
        <v>34</v>
      </c>
    </row>
    <row r="11" spans="1:14">
      <c r="A11" s="35" t="s">
        <v>68</v>
      </c>
      <c r="B11" s="36" t="s">
        <v>69</v>
      </c>
      <c r="C11" s="134">
        <v>1993</v>
      </c>
      <c r="D11" s="37" t="s">
        <v>66</v>
      </c>
      <c r="E11" s="57">
        <v>8.8000000000000007</v>
      </c>
      <c r="F11" s="58">
        <v>8.6</v>
      </c>
      <c r="G11" s="59">
        <v>8.6999999999999993</v>
      </c>
      <c r="H11" s="60">
        <f t="shared" si="0"/>
        <v>61.000000000000014</v>
      </c>
      <c r="I11" s="17">
        <v>6</v>
      </c>
      <c r="J11" s="71">
        <f t="shared" si="1"/>
        <v>8.8000000000000007</v>
      </c>
      <c r="K11" s="71">
        <f t="shared" si="2"/>
        <v>8.6999999999999975</v>
      </c>
      <c r="L11" s="71">
        <f t="shared" si="3"/>
        <v>8.6</v>
      </c>
      <c r="M11" s="23">
        <f>'[1]celkem - jednotl'!A37</f>
        <v>10</v>
      </c>
      <c r="N11" s="24">
        <v>31</v>
      </c>
    </row>
    <row r="12" spans="1:14">
      <c r="A12" s="35" t="s">
        <v>82</v>
      </c>
      <c r="B12" s="36" t="s">
        <v>50</v>
      </c>
      <c r="C12" s="134">
        <v>1993</v>
      </c>
      <c r="D12" s="37" t="s">
        <v>83</v>
      </c>
      <c r="E12" s="57">
        <v>8.1</v>
      </c>
      <c r="F12" s="58">
        <v>8.8000000000000007</v>
      </c>
      <c r="G12" s="59">
        <v>8.6</v>
      </c>
      <c r="H12" s="60">
        <f t="shared" si="0"/>
        <v>61.000000000000014</v>
      </c>
      <c r="I12" s="17">
        <v>7</v>
      </c>
      <c r="J12" s="71">
        <f t="shared" si="1"/>
        <v>8.8000000000000007</v>
      </c>
      <c r="K12" s="71">
        <f t="shared" si="2"/>
        <v>8.6</v>
      </c>
      <c r="L12" s="71">
        <f t="shared" si="3"/>
        <v>8.1</v>
      </c>
      <c r="M12" s="23">
        <f>'[1]celkem - jednotl'!A47</f>
        <v>12</v>
      </c>
      <c r="N12" s="24">
        <v>41</v>
      </c>
    </row>
    <row r="13" spans="1:14">
      <c r="A13" s="35" t="s">
        <v>91</v>
      </c>
      <c r="B13" s="36" t="s">
        <v>64</v>
      </c>
      <c r="C13" s="134">
        <v>1992</v>
      </c>
      <c r="D13" s="37" t="s">
        <v>90</v>
      </c>
      <c r="E13" s="57">
        <v>0</v>
      </c>
      <c r="F13" s="58">
        <v>0</v>
      </c>
      <c r="G13" s="59">
        <v>8.8000000000000007</v>
      </c>
      <c r="H13" s="60">
        <f t="shared" si="0"/>
        <v>61.000000000000014</v>
      </c>
      <c r="I13" s="17">
        <v>8</v>
      </c>
      <c r="J13" s="71">
        <f t="shared" si="1"/>
        <v>8.8000000000000007</v>
      </c>
      <c r="K13" s="71">
        <f t="shared" si="2"/>
        <v>0</v>
      </c>
      <c r="L13" s="71">
        <f t="shared" si="3"/>
        <v>0</v>
      </c>
      <c r="M13" s="23">
        <f>'[1]celkem - jednotl'!A52</f>
        <v>27</v>
      </c>
      <c r="N13" s="24">
        <v>46</v>
      </c>
    </row>
    <row r="14" spans="1:14">
      <c r="A14" s="35" t="s">
        <v>17</v>
      </c>
      <c r="B14" s="36" t="s">
        <v>18</v>
      </c>
      <c r="C14" s="134">
        <v>1994</v>
      </c>
      <c r="D14" s="37" t="s">
        <v>12</v>
      </c>
      <c r="E14" s="57">
        <v>8.3000000000000007</v>
      </c>
      <c r="F14" s="58">
        <v>8.6999999999999993</v>
      </c>
      <c r="G14" s="59">
        <v>8.6999999999999993</v>
      </c>
      <c r="H14" s="60">
        <f t="shared" si="0"/>
        <v>58.999999999999986</v>
      </c>
      <c r="I14" s="17">
        <v>9</v>
      </c>
      <c r="J14" s="71">
        <f t="shared" si="1"/>
        <v>8.6999999999999993</v>
      </c>
      <c r="K14" s="71">
        <f t="shared" si="2"/>
        <v>8.6999999999999993</v>
      </c>
      <c r="L14" s="71">
        <f t="shared" si="3"/>
        <v>8.3000000000000007</v>
      </c>
      <c r="M14" s="23">
        <f>'[1]celkem - jednotl'!A10</f>
        <v>19</v>
      </c>
      <c r="N14" s="24">
        <v>4</v>
      </c>
    </row>
    <row r="15" spans="1:14">
      <c r="A15" s="35" t="s">
        <v>65</v>
      </c>
      <c r="B15" s="36" t="s">
        <v>14</v>
      </c>
      <c r="C15" s="134">
        <v>1992</v>
      </c>
      <c r="D15" s="37" t="s">
        <v>66</v>
      </c>
      <c r="E15" s="57">
        <v>8.5</v>
      </c>
      <c r="F15" s="58">
        <v>8.5</v>
      </c>
      <c r="G15" s="59">
        <v>8.6999999999999993</v>
      </c>
      <c r="H15" s="60">
        <f t="shared" si="0"/>
        <v>58.999999999999986</v>
      </c>
      <c r="I15" s="17">
        <v>10</v>
      </c>
      <c r="J15" s="71">
        <f t="shared" si="1"/>
        <v>8.6999999999999993</v>
      </c>
      <c r="K15" s="71">
        <f t="shared" si="2"/>
        <v>8.5</v>
      </c>
      <c r="L15" s="71">
        <f t="shared" si="3"/>
        <v>8.5</v>
      </c>
      <c r="M15" s="23">
        <f>'[1]celkem - jednotl'!A35</f>
        <v>6</v>
      </c>
      <c r="N15" s="24">
        <v>29</v>
      </c>
    </row>
    <row r="16" spans="1:14">
      <c r="A16" s="35" t="s">
        <v>44</v>
      </c>
      <c r="B16" s="36" t="s">
        <v>45</v>
      </c>
      <c r="C16" s="134">
        <v>1992</v>
      </c>
      <c r="D16" s="37" t="s">
        <v>46</v>
      </c>
      <c r="E16" s="57">
        <v>8.5</v>
      </c>
      <c r="F16" s="58">
        <v>8.6999999999999993</v>
      </c>
      <c r="G16" s="59">
        <v>8.5</v>
      </c>
      <c r="H16" s="60">
        <f t="shared" si="0"/>
        <v>58.999999999999986</v>
      </c>
      <c r="I16" s="17">
        <v>11</v>
      </c>
      <c r="J16" s="71">
        <f t="shared" si="1"/>
        <v>8.6999999999999993</v>
      </c>
      <c r="K16" s="71">
        <f t="shared" si="2"/>
        <v>8.5</v>
      </c>
      <c r="L16" s="71">
        <f t="shared" si="3"/>
        <v>8.5</v>
      </c>
      <c r="M16" s="23">
        <f>'[1]celkem - jednotl'!A23</f>
        <v>44</v>
      </c>
      <c r="N16" s="24">
        <v>17</v>
      </c>
    </row>
    <row r="17" spans="1:14">
      <c r="A17" s="35" t="s">
        <v>94</v>
      </c>
      <c r="B17" s="36" t="s">
        <v>95</v>
      </c>
      <c r="C17" s="134">
        <v>1992</v>
      </c>
      <c r="D17" s="37" t="s">
        <v>96</v>
      </c>
      <c r="E17" s="57">
        <v>8.3000000000000007</v>
      </c>
      <c r="F17" s="58">
        <v>8.4</v>
      </c>
      <c r="G17" s="59">
        <v>8.6999999999999993</v>
      </c>
      <c r="H17" s="60">
        <f t="shared" si="0"/>
        <v>58.999999999999986</v>
      </c>
      <c r="I17" s="17">
        <v>12</v>
      </c>
      <c r="J17" s="71">
        <f t="shared" si="1"/>
        <v>8.6999999999999993</v>
      </c>
      <c r="K17" s="71">
        <f t="shared" si="2"/>
        <v>8.4000000000000021</v>
      </c>
      <c r="L17" s="71">
        <f t="shared" si="3"/>
        <v>8.3000000000000007</v>
      </c>
      <c r="M17" s="23">
        <f>'[1]celkem - jednotl'!A55</f>
        <v>25</v>
      </c>
      <c r="N17" s="24">
        <v>49</v>
      </c>
    </row>
    <row r="18" spans="1:14">
      <c r="A18" s="35" t="s">
        <v>24</v>
      </c>
      <c r="B18" s="36" t="s">
        <v>18</v>
      </c>
      <c r="C18" s="134">
        <v>1994</v>
      </c>
      <c r="D18" s="37" t="s">
        <v>21</v>
      </c>
      <c r="E18" s="57">
        <v>8.4</v>
      </c>
      <c r="F18" s="58">
        <v>8.6</v>
      </c>
      <c r="G18" s="59">
        <v>8.1999999999999993</v>
      </c>
      <c r="H18" s="60">
        <f t="shared" si="0"/>
        <v>57</v>
      </c>
      <c r="I18" s="17">
        <v>13</v>
      </c>
      <c r="J18" s="71">
        <f t="shared" si="1"/>
        <v>8.6</v>
      </c>
      <c r="K18" s="71">
        <f t="shared" si="2"/>
        <v>8.4000000000000021</v>
      </c>
      <c r="L18" s="71">
        <f t="shared" si="3"/>
        <v>8.1999999999999993</v>
      </c>
      <c r="M18" s="23">
        <f>'[1]celkem - jednotl'!A13</f>
        <v>4</v>
      </c>
      <c r="N18" s="24">
        <v>7</v>
      </c>
    </row>
    <row r="19" spans="1:14">
      <c r="A19" s="35" t="s">
        <v>74</v>
      </c>
      <c r="B19" s="36" t="s">
        <v>69</v>
      </c>
      <c r="C19" s="134">
        <v>1993</v>
      </c>
      <c r="D19" s="37" t="s">
        <v>72</v>
      </c>
      <c r="E19" s="57">
        <v>8.1999999999999993</v>
      </c>
      <c r="F19" s="58">
        <v>8.3000000000000007</v>
      </c>
      <c r="G19" s="59">
        <v>8.6</v>
      </c>
      <c r="H19" s="60">
        <f t="shared" si="0"/>
        <v>57</v>
      </c>
      <c r="I19" s="17">
        <v>14</v>
      </c>
      <c r="J19" s="71">
        <f t="shared" si="1"/>
        <v>8.6</v>
      </c>
      <c r="K19" s="71">
        <f t="shared" si="2"/>
        <v>8.3000000000000007</v>
      </c>
      <c r="L19" s="71">
        <f t="shared" si="3"/>
        <v>8.1999999999999993</v>
      </c>
      <c r="M19" s="23">
        <f>'[1]celkem - jednotl'!A41</f>
        <v>41</v>
      </c>
      <c r="N19" s="24">
        <v>35</v>
      </c>
    </row>
    <row r="20" spans="1:14">
      <c r="A20" s="35" t="s">
        <v>25</v>
      </c>
      <c r="B20" s="36" t="s">
        <v>26</v>
      </c>
      <c r="C20" s="134">
        <v>1994</v>
      </c>
      <c r="D20" s="37" t="s">
        <v>21</v>
      </c>
      <c r="E20" s="57">
        <v>8.1</v>
      </c>
      <c r="F20" s="58">
        <v>8.1</v>
      </c>
      <c r="G20" s="59">
        <v>8.6</v>
      </c>
      <c r="H20" s="60">
        <f t="shared" si="0"/>
        <v>57</v>
      </c>
      <c r="I20" s="17">
        <v>15</v>
      </c>
      <c r="J20" s="71">
        <f t="shared" si="1"/>
        <v>8.6</v>
      </c>
      <c r="K20" s="71">
        <f t="shared" si="2"/>
        <v>8.0999999999999961</v>
      </c>
      <c r="L20" s="71">
        <f t="shared" si="3"/>
        <v>8.1</v>
      </c>
      <c r="M20" s="23">
        <f>'[1]celkem - jednotl'!A14</f>
        <v>18</v>
      </c>
      <c r="N20" s="24">
        <v>8</v>
      </c>
    </row>
    <row r="21" spans="1:14">
      <c r="A21" s="35" t="s">
        <v>68</v>
      </c>
      <c r="B21" s="36" t="s">
        <v>35</v>
      </c>
      <c r="C21" s="134">
        <v>1995</v>
      </c>
      <c r="D21" s="37" t="s">
        <v>66</v>
      </c>
      <c r="E21" s="57">
        <v>8.1999999999999993</v>
      </c>
      <c r="F21" s="58">
        <v>8.1999999999999993</v>
      </c>
      <c r="G21" s="59">
        <v>8.5</v>
      </c>
      <c r="H21" s="60">
        <f t="shared" si="0"/>
        <v>55</v>
      </c>
      <c r="I21" s="17">
        <v>16</v>
      </c>
      <c r="J21" s="71">
        <f t="shared" si="1"/>
        <v>8.5</v>
      </c>
      <c r="K21" s="71">
        <f t="shared" si="2"/>
        <v>8.1999999999999993</v>
      </c>
      <c r="L21" s="71">
        <f t="shared" si="3"/>
        <v>8.1999999999999993</v>
      </c>
      <c r="M21" s="23">
        <f>'[1]celkem - jednotl'!A38</f>
        <v>31</v>
      </c>
      <c r="N21" s="24">
        <v>32</v>
      </c>
    </row>
    <row r="22" spans="1:14">
      <c r="A22" s="35" t="s">
        <v>22</v>
      </c>
      <c r="B22" s="36" t="s">
        <v>23</v>
      </c>
      <c r="C22" s="134">
        <v>1994</v>
      </c>
      <c r="D22" s="37" t="s">
        <v>21</v>
      </c>
      <c r="E22" s="57">
        <v>8.1</v>
      </c>
      <c r="F22" s="58">
        <v>0</v>
      </c>
      <c r="G22" s="59">
        <v>8.5</v>
      </c>
      <c r="H22" s="60">
        <f t="shared" si="0"/>
        <v>55</v>
      </c>
      <c r="I22" s="17">
        <v>17</v>
      </c>
      <c r="J22" s="71">
        <f t="shared" si="1"/>
        <v>8.5</v>
      </c>
      <c r="K22" s="71">
        <f t="shared" si="2"/>
        <v>8.1000000000000014</v>
      </c>
      <c r="L22" s="71">
        <f t="shared" si="3"/>
        <v>0</v>
      </c>
      <c r="M22" s="23">
        <f>'[1]celkem - jednotl'!A12</f>
        <v>2</v>
      </c>
      <c r="N22" s="24">
        <v>6</v>
      </c>
    </row>
    <row r="23" spans="1:14">
      <c r="A23" s="35" t="s">
        <v>36</v>
      </c>
      <c r="B23" s="36" t="s">
        <v>23</v>
      </c>
      <c r="C23" s="134">
        <v>1992</v>
      </c>
      <c r="D23" s="37" t="s">
        <v>37</v>
      </c>
      <c r="E23" s="57">
        <v>8.5</v>
      </c>
      <c r="F23" s="58">
        <v>7.6</v>
      </c>
      <c r="G23" s="59">
        <v>0</v>
      </c>
      <c r="H23" s="60">
        <f t="shared" si="0"/>
        <v>55</v>
      </c>
      <c r="I23" s="17">
        <v>18</v>
      </c>
      <c r="J23" s="71">
        <f t="shared" si="1"/>
        <v>8.5</v>
      </c>
      <c r="K23" s="71">
        <f t="shared" si="2"/>
        <v>7.6000000000000014</v>
      </c>
      <c r="L23" s="71">
        <f t="shared" si="3"/>
        <v>0</v>
      </c>
      <c r="M23" s="23">
        <f>'[1]celkem - jednotl'!A19</f>
        <v>5</v>
      </c>
      <c r="N23" s="24">
        <v>13</v>
      </c>
    </row>
    <row r="24" spans="1:14">
      <c r="A24" s="35" t="s">
        <v>27</v>
      </c>
      <c r="B24" s="36" t="s">
        <v>28</v>
      </c>
      <c r="C24" s="134">
        <v>1993</v>
      </c>
      <c r="D24" s="37" t="s">
        <v>29</v>
      </c>
      <c r="E24" s="57">
        <v>8.4</v>
      </c>
      <c r="F24" s="58">
        <v>8.4</v>
      </c>
      <c r="G24" s="59">
        <v>8.3000000000000007</v>
      </c>
      <c r="H24" s="60">
        <f t="shared" si="0"/>
        <v>53</v>
      </c>
      <c r="I24" s="17">
        <v>19</v>
      </c>
      <c r="J24" s="71">
        <f t="shared" si="1"/>
        <v>8.4</v>
      </c>
      <c r="K24" s="71">
        <f t="shared" si="2"/>
        <v>8.4000000000000021</v>
      </c>
      <c r="L24" s="71">
        <f t="shared" si="3"/>
        <v>8.3000000000000007</v>
      </c>
      <c r="M24" s="23">
        <f>'[1]celkem - jednotl'!A15</f>
        <v>23</v>
      </c>
      <c r="N24" s="24">
        <v>9</v>
      </c>
    </row>
    <row r="25" spans="1:14">
      <c r="A25" s="35" t="s">
        <v>89</v>
      </c>
      <c r="B25" s="36" t="s">
        <v>39</v>
      </c>
      <c r="C25" s="134">
        <v>1993</v>
      </c>
      <c r="D25" s="37" t="s">
        <v>90</v>
      </c>
      <c r="E25" s="61">
        <v>7.9</v>
      </c>
      <c r="F25" s="62">
        <v>8.3000000000000007</v>
      </c>
      <c r="G25" s="63">
        <v>8.4</v>
      </c>
      <c r="H25" s="60">
        <f t="shared" si="0"/>
        <v>53</v>
      </c>
      <c r="I25" s="17">
        <v>20</v>
      </c>
      <c r="J25" s="71">
        <f t="shared" si="1"/>
        <v>8.4</v>
      </c>
      <c r="K25" s="71">
        <f t="shared" si="2"/>
        <v>8.3000000000000025</v>
      </c>
      <c r="L25" s="71">
        <f t="shared" si="3"/>
        <v>7.9</v>
      </c>
      <c r="M25" s="23">
        <f>'[1]celkem - jednotl'!A51</f>
        <v>16</v>
      </c>
      <c r="N25" s="24">
        <v>45</v>
      </c>
    </row>
    <row r="26" spans="1:14">
      <c r="A26" s="35" t="s">
        <v>92</v>
      </c>
      <c r="B26" s="36" t="s">
        <v>48</v>
      </c>
      <c r="C26" s="134">
        <v>1994</v>
      </c>
      <c r="D26" s="37" t="s">
        <v>90</v>
      </c>
      <c r="E26" s="57">
        <v>8</v>
      </c>
      <c r="F26" s="58">
        <v>8.4</v>
      </c>
      <c r="G26" s="59">
        <v>8.3000000000000007</v>
      </c>
      <c r="H26" s="60">
        <f t="shared" si="0"/>
        <v>53</v>
      </c>
      <c r="I26" s="17">
        <v>21</v>
      </c>
      <c r="J26" s="71">
        <f t="shared" si="1"/>
        <v>8.4</v>
      </c>
      <c r="K26" s="71">
        <f t="shared" si="2"/>
        <v>8.2999999999999972</v>
      </c>
      <c r="L26" s="71">
        <f t="shared" si="3"/>
        <v>8</v>
      </c>
      <c r="M26" s="23">
        <f>'[1]celkem - jednotl'!A53</f>
        <v>32</v>
      </c>
      <c r="N26" s="24">
        <v>47</v>
      </c>
    </row>
    <row r="27" spans="1:14">
      <c r="A27" s="35" t="s">
        <v>106</v>
      </c>
      <c r="B27" s="36" t="s">
        <v>20</v>
      </c>
      <c r="C27" s="134">
        <v>1993</v>
      </c>
      <c r="D27" s="37" t="s">
        <v>107</v>
      </c>
      <c r="E27" s="57">
        <v>8.1999999999999993</v>
      </c>
      <c r="F27" s="58">
        <v>8.1999999999999993</v>
      </c>
      <c r="G27" s="59">
        <v>8.4</v>
      </c>
      <c r="H27" s="60">
        <f t="shared" si="0"/>
        <v>53</v>
      </c>
      <c r="I27" s="17">
        <v>22</v>
      </c>
      <c r="J27" s="71">
        <f t="shared" si="1"/>
        <v>8.4</v>
      </c>
      <c r="K27" s="71">
        <f t="shared" si="2"/>
        <v>8.1999999999999993</v>
      </c>
      <c r="L27" s="71">
        <f t="shared" si="3"/>
        <v>8.1999999999999993</v>
      </c>
      <c r="M27" s="23">
        <f>'[1]celkem - jednotl'!A63</f>
        <v>8</v>
      </c>
      <c r="N27" s="24">
        <v>57</v>
      </c>
    </row>
    <row r="28" spans="1:14">
      <c r="A28" s="35" t="s">
        <v>38</v>
      </c>
      <c r="B28" s="36" t="s">
        <v>39</v>
      </c>
      <c r="C28" s="134">
        <v>1993</v>
      </c>
      <c r="D28" s="37" t="s">
        <v>37</v>
      </c>
      <c r="E28" s="57">
        <v>8.1999999999999993</v>
      </c>
      <c r="F28" s="58">
        <v>8.4</v>
      </c>
      <c r="G28" s="59">
        <v>8.1</v>
      </c>
      <c r="H28" s="60">
        <f t="shared" si="0"/>
        <v>53</v>
      </c>
      <c r="I28" s="17">
        <v>23</v>
      </c>
      <c r="J28" s="71">
        <f t="shared" si="1"/>
        <v>8.4</v>
      </c>
      <c r="K28" s="71">
        <f t="shared" si="2"/>
        <v>8.2000000000000046</v>
      </c>
      <c r="L28" s="71">
        <f t="shared" si="3"/>
        <v>8.1</v>
      </c>
      <c r="M28" s="23">
        <f>'[1]celkem - jednotl'!A20</f>
        <v>33</v>
      </c>
      <c r="N28" s="24">
        <v>14</v>
      </c>
    </row>
    <row r="29" spans="1:14">
      <c r="A29" s="35" t="s">
        <v>110</v>
      </c>
      <c r="B29" s="36" t="s">
        <v>86</v>
      </c>
      <c r="C29" s="134">
        <v>1992</v>
      </c>
      <c r="D29" s="37" t="s">
        <v>107</v>
      </c>
      <c r="E29" s="57">
        <v>7.9</v>
      </c>
      <c r="F29" s="58">
        <v>8.1999999999999993</v>
      </c>
      <c r="G29" s="59">
        <v>8.4</v>
      </c>
      <c r="H29" s="60">
        <f t="shared" si="0"/>
        <v>53</v>
      </c>
      <c r="I29" s="17">
        <v>24</v>
      </c>
      <c r="J29" s="71">
        <f t="shared" si="1"/>
        <v>8.4</v>
      </c>
      <c r="K29" s="71">
        <f t="shared" si="2"/>
        <v>8.2000000000000011</v>
      </c>
      <c r="L29" s="71">
        <f t="shared" si="3"/>
        <v>7.9</v>
      </c>
      <c r="M29" s="23">
        <f>'[1]celkem - jednotl'!A66</f>
        <v>47</v>
      </c>
      <c r="N29" s="24">
        <v>60</v>
      </c>
    </row>
    <row r="30" spans="1:14">
      <c r="A30" s="35" t="s">
        <v>57</v>
      </c>
      <c r="B30" s="36" t="s">
        <v>41</v>
      </c>
      <c r="C30" s="134">
        <v>1993</v>
      </c>
      <c r="D30" s="37" t="s">
        <v>53</v>
      </c>
      <c r="E30" s="57">
        <v>8.1</v>
      </c>
      <c r="F30" s="58">
        <v>8.3000000000000007</v>
      </c>
      <c r="G30" s="59">
        <v>8.3000000000000007</v>
      </c>
      <c r="H30" s="60">
        <f t="shared" si="0"/>
        <v>51.000000000000014</v>
      </c>
      <c r="I30" s="17">
        <v>25</v>
      </c>
      <c r="J30" s="71">
        <f t="shared" si="1"/>
        <v>8.3000000000000007</v>
      </c>
      <c r="K30" s="71">
        <f t="shared" si="2"/>
        <v>8.2999999999999989</v>
      </c>
      <c r="L30" s="71">
        <f t="shared" si="3"/>
        <v>8.1</v>
      </c>
      <c r="M30" s="23">
        <f>'[1]celkem - jednotl'!A30</f>
        <v>48</v>
      </c>
      <c r="N30" s="24">
        <v>24</v>
      </c>
    </row>
    <row r="31" spans="1:14">
      <c r="A31" s="35" t="s">
        <v>70</v>
      </c>
      <c r="B31" s="36" t="s">
        <v>71</v>
      </c>
      <c r="C31" s="134">
        <v>1995</v>
      </c>
      <c r="D31" s="37" t="s">
        <v>72</v>
      </c>
      <c r="E31" s="57">
        <v>8.1999999999999993</v>
      </c>
      <c r="F31" s="58">
        <v>8.1</v>
      </c>
      <c r="G31" s="59">
        <v>8.3000000000000007</v>
      </c>
      <c r="H31" s="60">
        <f t="shared" si="0"/>
        <v>51.000000000000014</v>
      </c>
      <c r="I31" s="17">
        <v>26</v>
      </c>
      <c r="J31" s="71">
        <f t="shared" si="1"/>
        <v>8.3000000000000007</v>
      </c>
      <c r="K31" s="71">
        <f t="shared" si="2"/>
        <v>8.1999999999999975</v>
      </c>
      <c r="L31" s="71">
        <f t="shared" si="3"/>
        <v>8.1</v>
      </c>
      <c r="M31" s="23">
        <f>'[1]celkem - jednotl'!A39</f>
        <v>48</v>
      </c>
      <c r="N31" s="24">
        <v>33</v>
      </c>
    </row>
    <row r="32" spans="1:14">
      <c r="A32" s="35" t="s">
        <v>54</v>
      </c>
      <c r="B32" s="36" t="s">
        <v>48</v>
      </c>
      <c r="C32" s="134">
        <v>1992</v>
      </c>
      <c r="D32" s="37" t="s">
        <v>53</v>
      </c>
      <c r="E32" s="57">
        <v>8.1</v>
      </c>
      <c r="F32" s="58">
        <v>8.3000000000000007</v>
      </c>
      <c r="G32" s="59">
        <v>7.6</v>
      </c>
      <c r="H32" s="60">
        <f t="shared" si="0"/>
        <v>51.000000000000014</v>
      </c>
      <c r="I32" s="17">
        <v>27</v>
      </c>
      <c r="J32" s="71">
        <f t="shared" si="1"/>
        <v>8.3000000000000007</v>
      </c>
      <c r="K32" s="71">
        <f t="shared" si="2"/>
        <v>8.1</v>
      </c>
      <c r="L32" s="71">
        <f t="shared" si="3"/>
        <v>7.6</v>
      </c>
      <c r="M32" s="23">
        <f>'[1]celkem - jednotl'!A28</f>
        <v>24</v>
      </c>
      <c r="N32" s="24">
        <v>22</v>
      </c>
    </row>
    <row r="33" spans="1:14">
      <c r="A33" s="35" t="s">
        <v>30</v>
      </c>
      <c r="B33" s="36" t="s">
        <v>31</v>
      </c>
      <c r="C33" s="134">
        <v>1994</v>
      </c>
      <c r="D33" s="37" t="s">
        <v>29</v>
      </c>
      <c r="E33" s="57">
        <v>0</v>
      </c>
      <c r="F33" s="58">
        <v>0</v>
      </c>
      <c r="G33" s="59">
        <v>8.3000000000000007</v>
      </c>
      <c r="H33" s="60">
        <f t="shared" si="0"/>
        <v>51.000000000000014</v>
      </c>
      <c r="I33" s="17">
        <v>28</v>
      </c>
      <c r="J33" s="71">
        <f t="shared" si="1"/>
        <v>8.3000000000000007</v>
      </c>
      <c r="K33" s="71">
        <f t="shared" si="2"/>
        <v>0</v>
      </c>
      <c r="L33" s="71">
        <f t="shared" si="3"/>
        <v>0</v>
      </c>
      <c r="M33" s="23">
        <f>'[1]celkem - jednotl'!A16</f>
        <v>21</v>
      </c>
      <c r="N33" s="24">
        <v>10</v>
      </c>
    </row>
    <row r="34" spans="1:14">
      <c r="A34" s="35" t="s">
        <v>40</v>
      </c>
      <c r="B34" s="36" t="s">
        <v>41</v>
      </c>
      <c r="C34" s="134">
        <v>1993</v>
      </c>
      <c r="D34" s="37" t="s">
        <v>37</v>
      </c>
      <c r="E34" s="57">
        <v>8.1999999999999993</v>
      </c>
      <c r="F34" s="58">
        <v>8.1999999999999993</v>
      </c>
      <c r="G34" s="59">
        <v>8</v>
      </c>
      <c r="H34" s="60">
        <f t="shared" si="0"/>
        <v>48.999999999999986</v>
      </c>
      <c r="I34" s="17">
        <v>29</v>
      </c>
      <c r="J34" s="71">
        <f t="shared" si="1"/>
        <v>8.1999999999999993</v>
      </c>
      <c r="K34" s="71">
        <f t="shared" si="2"/>
        <v>8.1999999999999993</v>
      </c>
      <c r="L34" s="71">
        <f t="shared" si="3"/>
        <v>8</v>
      </c>
      <c r="M34" s="23">
        <f>'[1]celkem - jednotl'!A21</f>
        <v>11</v>
      </c>
      <c r="N34" s="24">
        <v>15</v>
      </c>
    </row>
    <row r="35" spans="1:14">
      <c r="A35" s="35" t="s">
        <v>76</v>
      </c>
      <c r="B35" s="36" t="s">
        <v>26</v>
      </c>
      <c r="C35" s="134">
        <v>1992</v>
      </c>
      <c r="D35" s="37" t="s">
        <v>77</v>
      </c>
      <c r="E35" s="57">
        <v>7.9</v>
      </c>
      <c r="F35" s="58">
        <v>8.1999999999999993</v>
      </c>
      <c r="G35" s="59">
        <v>8</v>
      </c>
      <c r="H35" s="60">
        <f t="shared" si="0"/>
        <v>48.999999999999986</v>
      </c>
      <c r="I35" s="17">
        <v>30</v>
      </c>
      <c r="J35" s="71">
        <f t="shared" si="1"/>
        <v>8.1999999999999993</v>
      </c>
      <c r="K35" s="71">
        <f t="shared" si="2"/>
        <v>8.0000000000000018</v>
      </c>
      <c r="L35" s="71">
        <f t="shared" si="3"/>
        <v>7.9</v>
      </c>
      <c r="M35" s="23">
        <f>'[1]celkem - jednotl'!A43</f>
        <v>9</v>
      </c>
      <c r="N35" s="24">
        <v>37</v>
      </c>
    </row>
    <row r="36" spans="1:14">
      <c r="A36" s="35" t="s">
        <v>104</v>
      </c>
      <c r="B36" s="36" t="s">
        <v>20</v>
      </c>
      <c r="C36" s="134">
        <v>1994</v>
      </c>
      <c r="D36" s="37" t="s">
        <v>102</v>
      </c>
      <c r="E36" s="57">
        <v>7.9</v>
      </c>
      <c r="F36" s="58">
        <v>8.1999999999999993</v>
      </c>
      <c r="G36" s="59">
        <v>7.7</v>
      </c>
      <c r="H36" s="60">
        <f t="shared" si="0"/>
        <v>48.999999999999986</v>
      </c>
      <c r="I36" s="17">
        <v>31</v>
      </c>
      <c r="J36" s="71">
        <f t="shared" si="1"/>
        <v>8.1999999999999993</v>
      </c>
      <c r="K36" s="71">
        <f t="shared" si="2"/>
        <v>7.9000000000000012</v>
      </c>
      <c r="L36" s="71">
        <f t="shared" si="3"/>
        <v>7.7</v>
      </c>
      <c r="M36" s="23">
        <f>'[1]celkem - jednotl'!A61</f>
        <v>51</v>
      </c>
      <c r="N36" s="24">
        <v>55</v>
      </c>
    </row>
    <row r="37" spans="1:14">
      <c r="A37" s="35" t="s">
        <v>49</v>
      </c>
      <c r="B37" s="36" t="s">
        <v>50</v>
      </c>
      <c r="C37" s="134">
        <v>1992</v>
      </c>
      <c r="D37" s="37" t="s">
        <v>46</v>
      </c>
      <c r="E37" s="57">
        <v>7.9</v>
      </c>
      <c r="F37" s="58">
        <v>8.1</v>
      </c>
      <c r="G37" s="59">
        <v>8</v>
      </c>
      <c r="H37" s="60">
        <f t="shared" si="0"/>
        <v>47</v>
      </c>
      <c r="I37" s="17">
        <v>32</v>
      </c>
      <c r="J37" s="71">
        <f t="shared" si="1"/>
        <v>8.1</v>
      </c>
      <c r="K37" s="71">
        <f t="shared" si="2"/>
        <v>8</v>
      </c>
      <c r="L37" s="71">
        <f t="shared" si="3"/>
        <v>7.9</v>
      </c>
      <c r="M37" s="23">
        <f>'[1]celkem - jednotl'!A25</f>
        <v>40</v>
      </c>
      <c r="N37" s="24">
        <v>19</v>
      </c>
    </row>
    <row r="38" spans="1:14">
      <c r="A38" s="35" t="s">
        <v>13</v>
      </c>
      <c r="B38" s="36" t="s">
        <v>14</v>
      </c>
      <c r="C38" s="134">
        <v>1993</v>
      </c>
      <c r="D38" s="37" t="s">
        <v>12</v>
      </c>
      <c r="E38" s="57">
        <v>7.7</v>
      </c>
      <c r="F38" s="58">
        <v>8</v>
      </c>
      <c r="G38" s="59">
        <v>8.1</v>
      </c>
      <c r="H38" s="60">
        <f t="shared" ref="H38:H69" si="4">IF(MAX(E38:G38)&lt;4.1,0,IF(MAX(E38:G38)&lt;7.5,(MAX(E38:G38)-4)*10,(MAX(E38:G38)-4)*10+(MAX(E38:G38)-7.5)*10))</f>
        <v>47</v>
      </c>
      <c r="I38" s="17">
        <v>33</v>
      </c>
      <c r="J38" s="71">
        <f t="shared" ref="J38:J65" si="5">MAX(E38:G38)</f>
        <v>8.1</v>
      </c>
      <c r="K38" s="71">
        <f t="shared" ref="K38:K69" si="6">SUM(E38:G38)-J38-L38</f>
        <v>7.9999999999999973</v>
      </c>
      <c r="L38" s="71">
        <f t="shared" ref="L38:L65" si="7">MIN(E38:G38)</f>
        <v>7.7</v>
      </c>
      <c r="M38" s="23">
        <f>'[1]celkem - jednotl'!A8</f>
        <v>26</v>
      </c>
      <c r="N38" s="24">
        <v>2</v>
      </c>
    </row>
    <row r="39" spans="1:14">
      <c r="A39" s="35" t="s">
        <v>75</v>
      </c>
      <c r="B39" s="36" t="s">
        <v>23</v>
      </c>
      <c r="C39" s="134">
        <v>1993</v>
      </c>
      <c r="D39" s="37" t="s">
        <v>72</v>
      </c>
      <c r="E39" s="57">
        <v>7.8</v>
      </c>
      <c r="F39" s="58">
        <v>8.1</v>
      </c>
      <c r="G39" s="59">
        <v>7.9</v>
      </c>
      <c r="H39" s="60">
        <f t="shared" si="4"/>
        <v>47</v>
      </c>
      <c r="I39" s="17">
        <v>34</v>
      </c>
      <c r="J39" s="71">
        <f t="shared" si="5"/>
        <v>8.1</v>
      </c>
      <c r="K39" s="71">
        <f t="shared" si="6"/>
        <v>7.8999999999999977</v>
      </c>
      <c r="L39" s="71">
        <f t="shared" si="7"/>
        <v>7.8</v>
      </c>
      <c r="M39" s="23">
        <f>'[1]celkem - jednotl'!A42</f>
        <v>42</v>
      </c>
      <c r="N39" s="24">
        <v>36</v>
      </c>
    </row>
    <row r="40" spans="1:14">
      <c r="A40" s="35" t="s">
        <v>19</v>
      </c>
      <c r="B40" s="36" t="s">
        <v>20</v>
      </c>
      <c r="C40" s="134">
        <v>1992</v>
      </c>
      <c r="D40" s="37" t="s">
        <v>21</v>
      </c>
      <c r="E40" s="57">
        <v>7.9</v>
      </c>
      <c r="F40" s="58">
        <v>7.8</v>
      </c>
      <c r="G40" s="59">
        <v>8</v>
      </c>
      <c r="H40" s="60">
        <f t="shared" si="4"/>
        <v>45</v>
      </c>
      <c r="I40" s="17">
        <v>35</v>
      </c>
      <c r="J40" s="71">
        <f t="shared" si="5"/>
        <v>8</v>
      </c>
      <c r="K40" s="71">
        <f t="shared" si="6"/>
        <v>7.8999999999999995</v>
      </c>
      <c r="L40" s="71">
        <f t="shared" si="7"/>
        <v>7.8</v>
      </c>
      <c r="M40" s="23">
        <f>'[1]celkem - jednotl'!A11</f>
        <v>14</v>
      </c>
      <c r="N40" s="24">
        <v>5</v>
      </c>
    </row>
    <row r="41" spans="1:14">
      <c r="A41" s="35" t="s">
        <v>101</v>
      </c>
      <c r="B41" s="36" t="s">
        <v>48</v>
      </c>
      <c r="C41" s="134">
        <v>1993</v>
      </c>
      <c r="D41" s="37" t="s">
        <v>102</v>
      </c>
      <c r="E41" s="57">
        <v>8</v>
      </c>
      <c r="F41" s="58">
        <v>7.8</v>
      </c>
      <c r="G41" s="59">
        <v>0</v>
      </c>
      <c r="H41" s="60">
        <f t="shared" si="4"/>
        <v>45</v>
      </c>
      <c r="I41" s="17">
        <v>36</v>
      </c>
      <c r="J41" s="71">
        <f t="shared" si="5"/>
        <v>8</v>
      </c>
      <c r="K41" s="71">
        <f t="shared" si="6"/>
        <v>7.8000000000000007</v>
      </c>
      <c r="L41" s="71">
        <f t="shared" si="7"/>
        <v>0</v>
      </c>
      <c r="M41" s="23">
        <f>'[1]celkem - jednotl'!A59</f>
        <v>46</v>
      </c>
      <c r="N41" s="24">
        <v>53</v>
      </c>
    </row>
    <row r="42" spans="1:14">
      <c r="A42" s="35" t="s">
        <v>34</v>
      </c>
      <c r="B42" s="36" t="s">
        <v>35</v>
      </c>
      <c r="C42" s="134">
        <v>1994</v>
      </c>
      <c r="D42" s="37" t="s">
        <v>29</v>
      </c>
      <c r="E42" s="57">
        <v>7.6</v>
      </c>
      <c r="F42" s="58">
        <v>7.6</v>
      </c>
      <c r="G42" s="59">
        <v>8</v>
      </c>
      <c r="H42" s="60">
        <f t="shared" si="4"/>
        <v>45</v>
      </c>
      <c r="I42" s="17">
        <v>37</v>
      </c>
      <c r="J42" s="71">
        <f t="shared" si="5"/>
        <v>8</v>
      </c>
      <c r="K42" s="71">
        <f t="shared" si="6"/>
        <v>7.6</v>
      </c>
      <c r="L42" s="71">
        <f t="shared" si="7"/>
        <v>7.6</v>
      </c>
      <c r="M42" s="23">
        <f>'[1]celkem - jednotl'!A18</f>
        <v>34</v>
      </c>
      <c r="N42" s="24">
        <v>12</v>
      </c>
    </row>
    <row r="43" spans="1:14">
      <c r="A43" s="35" t="s">
        <v>47</v>
      </c>
      <c r="B43" s="36" t="s">
        <v>48</v>
      </c>
      <c r="C43" s="134">
        <v>1994</v>
      </c>
      <c r="D43" s="37" t="s">
        <v>46</v>
      </c>
      <c r="E43" s="57">
        <v>0</v>
      </c>
      <c r="F43" s="58">
        <v>0</v>
      </c>
      <c r="G43" s="59">
        <v>8</v>
      </c>
      <c r="H43" s="60">
        <f t="shared" si="4"/>
        <v>45</v>
      </c>
      <c r="I43" s="17">
        <v>38</v>
      </c>
      <c r="J43" s="71">
        <f t="shared" si="5"/>
        <v>8</v>
      </c>
      <c r="K43" s="71">
        <f t="shared" si="6"/>
        <v>0</v>
      </c>
      <c r="L43" s="71">
        <f t="shared" si="7"/>
        <v>0</v>
      </c>
      <c r="M43" s="23">
        <f>'[1]celkem - jednotl'!A24</f>
        <v>53</v>
      </c>
      <c r="N43" s="24">
        <v>18</v>
      </c>
    </row>
    <row r="44" spans="1:14">
      <c r="A44" s="35" t="s">
        <v>99</v>
      </c>
      <c r="B44" s="36" t="s">
        <v>48</v>
      </c>
      <c r="C44" s="134">
        <v>1994</v>
      </c>
      <c r="D44" s="37" t="s">
        <v>96</v>
      </c>
      <c r="E44" s="57">
        <v>0</v>
      </c>
      <c r="F44" s="58">
        <v>0</v>
      </c>
      <c r="G44" s="59">
        <v>8</v>
      </c>
      <c r="H44" s="60">
        <f t="shared" si="4"/>
        <v>45</v>
      </c>
      <c r="I44" s="17">
        <v>39</v>
      </c>
      <c r="J44" s="71">
        <f t="shared" si="5"/>
        <v>8</v>
      </c>
      <c r="K44" s="71">
        <f t="shared" si="6"/>
        <v>0</v>
      </c>
      <c r="L44" s="71">
        <f t="shared" si="7"/>
        <v>0</v>
      </c>
      <c r="M44" s="23">
        <f>'[1]celkem - jednotl'!A57</f>
        <v>55</v>
      </c>
      <c r="N44" s="24">
        <v>51</v>
      </c>
    </row>
    <row r="45" spans="1:14">
      <c r="A45" s="35" t="s">
        <v>84</v>
      </c>
      <c r="B45" s="36" t="s">
        <v>71</v>
      </c>
      <c r="C45" s="134">
        <v>1993</v>
      </c>
      <c r="D45" s="37" t="s">
        <v>83</v>
      </c>
      <c r="E45" s="57">
        <v>0</v>
      </c>
      <c r="F45" s="58">
        <v>8</v>
      </c>
      <c r="G45" s="59">
        <v>0</v>
      </c>
      <c r="H45" s="60">
        <f t="shared" si="4"/>
        <v>45</v>
      </c>
      <c r="I45" s="17">
        <v>40</v>
      </c>
      <c r="J45" s="71">
        <f t="shared" si="5"/>
        <v>8</v>
      </c>
      <c r="K45" s="71">
        <f t="shared" si="6"/>
        <v>0</v>
      </c>
      <c r="L45" s="71">
        <f t="shared" si="7"/>
        <v>0</v>
      </c>
      <c r="M45" s="23">
        <f>'[1]celkem - jednotl'!A48</f>
        <v>57</v>
      </c>
      <c r="N45" s="24">
        <v>42</v>
      </c>
    </row>
    <row r="46" spans="1:14">
      <c r="A46" s="35" t="s">
        <v>61</v>
      </c>
      <c r="B46" s="36" t="s">
        <v>62</v>
      </c>
      <c r="C46" s="134">
        <v>1994</v>
      </c>
      <c r="D46" s="37" t="s">
        <v>59</v>
      </c>
      <c r="E46" s="57">
        <v>7.8</v>
      </c>
      <c r="F46" s="58">
        <v>7.9</v>
      </c>
      <c r="G46" s="59">
        <v>7.7</v>
      </c>
      <c r="H46" s="60">
        <f t="shared" si="4"/>
        <v>43</v>
      </c>
      <c r="I46" s="17">
        <v>41</v>
      </c>
      <c r="J46" s="71">
        <f t="shared" si="5"/>
        <v>7.9</v>
      </c>
      <c r="K46" s="71">
        <f t="shared" si="6"/>
        <v>7.799999999999998</v>
      </c>
      <c r="L46" s="71">
        <f t="shared" si="7"/>
        <v>7.7</v>
      </c>
      <c r="M46" s="23">
        <f>'[1]celkem - jednotl'!A33</f>
        <v>45</v>
      </c>
      <c r="N46" s="24">
        <v>27</v>
      </c>
    </row>
    <row r="47" spans="1:14">
      <c r="A47" s="35" t="s">
        <v>15</v>
      </c>
      <c r="B47" s="36" t="s">
        <v>16</v>
      </c>
      <c r="C47" s="134">
        <v>1993</v>
      </c>
      <c r="D47" s="37" t="s">
        <v>12</v>
      </c>
      <c r="E47" s="57">
        <v>7.8</v>
      </c>
      <c r="F47" s="58">
        <v>7.6</v>
      </c>
      <c r="G47" s="59">
        <v>7.9</v>
      </c>
      <c r="H47" s="60">
        <f t="shared" si="4"/>
        <v>43</v>
      </c>
      <c r="I47" s="17">
        <v>42</v>
      </c>
      <c r="J47" s="71">
        <f t="shared" si="5"/>
        <v>7.9</v>
      </c>
      <c r="K47" s="71">
        <f t="shared" si="6"/>
        <v>7.7999999999999972</v>
      </c>
      <c r="L47" s="71">
        <f t="shared" si="7"/>
        <v>7.6</v>
      </c>
      <c r="M47" s="23">
        <f>'[1]celkem - jednotl'!A9</f>
        <v>28</v>
      </c>
      <c r="N47" s="24">
        <v>3</v>
      </c>
    </row>
    <row r="48" spans="1:14">
      <c r="A48" s="35" t="s">
        <v>97</v>
      </c>
      <c r="B48" s="36" t="s">
        <v>98</v>
      </c>
      <c r="C48" s="134">
        <v>1993</v>
      </c>
      <c r="D48" s="37" t="s">
        <v>96</v>
      </c>
      <c r="E48" s="57">
        <v>7.8</v>
      </c>
      <c r="F48" s="58">
        <v>7.6</v>
      </c>
      <c r="G48" s="59">
        <v>7.9</v>
      </c>
      <c r="H48" s="60">
        <f t="shared" si="4"/>
        <v>43</v>
      </c>
      <c r="I48" s="17">
        <v>43</v>
      </c>
      <c r="J48" s="71">
        <f t="shared" si="5"/>
        <v>7.9</v>
      </c>
      <c r="K48" s="71">
        <f t="shared" si="6"/>
        <v>7.7999999999999972</v>
      </c>
      <c r="L48" s="71">
        <f t="shared" si="7"/>
        <v>7.6</v>
      </c>
      <c r="M48" s="23">
        <f>'[1]celkem - jednotl'!A56</f>
        <v>37</v>
      </c>
      <c r="N48" s="24">
        <v>50</v>
      </c>
    </row>
    <row r="49" spans="1:14">
      <c r="A49" s="35" t="s">
        <v>78</v>
      </c>
      <c r="B49" s="36" t="s">
        <v>79</v>
      </c>
      <c r="C49" s="134">
        <v>1993</v>
      </c>
      <c r="D49" s="37" t="s">
        <v>77</v>
      </c>
      <c r="E49" s="57">
        <v>7.7</v>
      </c>
      <c r="F49" s="58">
        <v>7.9</v>
      </c>
      <c r="G49" s="59">
        <v>7.4</v>
      </c>
      <c r="H49" s="60">
        <f t="shared" si="4"/>
        <v>43</v>
      </c>
      <c r="I49" s="17">
        <v>44</v>
      </c>
      <c r="J49" s="71">
        <f t="shared" si="5"/>
        <v>7.9</v>
      </c>
      <c r="K49" s="71">
        <f t="shared" si="6"/>
        <v>7.6999999999999993</v>
      </c>
      <c r="L49" s="71">
        <f t="shared" si="7"/>
        <v>7.4</v>
      </c>
      <c r="M49" s="23">
        <f>'[1]celkem - jednotl'!A44</f>
        <v>22</v>
      </c>
      <c r="N49" s="24">
        <v>38</v>
      </c>
    </row>
    <row r="50" spans="1:14">
      <c r="A50" s="35" t="s">
        <v>85</v>
      </c>
      <c r="B50" s="36" t="s">
        <v>86</v>
      </c>
      <c r="C50" s="134">
        <v>1994</v>
      </c>
      <c r="D50" s="37" t="s">
        <v>83</v>
      </c>
      <c r="E50" s="57">
        <v>7.8</v>
      </c>
      <c r="F50" s="58">
        <v>7.8</v>
      </c>
      <c r="G50" s="59">
        <v>7.6</v>
      </c>
      <c r="H50" s="60">
        <f t="shared" si="4"/>
        <v>41</v>
      </c>
      <c r="I50" s="17">
        <v>45</v>
      </c>
      <c r="J50" s="71">
        <f t="shared" si="5"/>
        <v>7.8</v>
      </c>
      <c r="K50" s="71">
        <f t="shared" si="6"/>
        <v>7.7999999999999989</v>
      </c>
      <c r="L50" s="71">
        <f t="shared" si="7"/>
        <v>7.6</v>
      </c>
      <c r="M50" s="23">
        <f>'[1]celkem - jednotl'!A49</f>
        <v>29</v>
      </c>
      <c r="N50" s="24">
        <v>43</v>
      </c>
    </row>
    <row r="51" spans="1:14">
      <c r="A51" s="35" t="s">
        <v>103</v>
      </c>
      <c r="B51" s="36" t="s">
        <v>33</v>
      </c>
      <c r="C51" s="134">
        <v>1995</v>
      </c>
      <c r="D51" s="37" t="s">
        <v>102</v>
      </c>
      <c r="E51" s="57">
        <v>7.6</v>
      </c>
      <c r="F51" s="58">
        <v>7.6</v>
      </c>
      <c r="G51" s="59">
        <v>7.8</v>
      </c>
      <c r="H51" s="60">
        <f t="shared" si="4"/>
        <v>41</v>
      </c>
      <c r="I51" s="17">
        <v>46</v>
      </c>
      <c r="J51" s="71">
        <f t="shared" si="5"/>
        <v>7.8</v>
      </c>
      <c r="K51" s="71">
        <f t="shared" si="6"/>
        <v>7.6</v>
      </c>
      <c r="L51" s="71">
        <f t="shared" si="7"/>
        <v>7.6</v>
      </c>
      <c r="M51" s="23">
        <f>'[1]celkem - jednotl'!A60</f>
        <v>50</v>
      </c>
      <c r="N51" s="24">
        <v>54</v>
      </c>
    </row>
    <row r="52" spans="1:14">
      <c r="A52" s="35" t="s">
        <v>87</v>
      </c>
      <c r="B52" s="36" t="s">
        <v>88</v>
      </c>
      <c r="C52" s="134">
        <v>1994</v>
      </c>
      <c r="D52" s="37" t="s">
        <v>83</v>
      </c>
      <c r="E52" s="57">
        <v>7.4</v>
      </c>
      <c r="F52" s="58">
        <v>7.6</v>
      </c>
      <c r="G52" s="59">
        <v>7.6</v>
      </c>
      <c r="H52" s="60">
        <f t="shared" si="4"/>
        <v>37</v>
      </c>
      <c r="I52" s="17">
        <v>47</v>
      </c>
      <c r="J52" s="71">
        <f t="shared" si="5"/>
        <v>7.6</v>
      </c>
      <c r="K52" s="71">
        <f t="shared" si="6"/>
        <v>7.6000000000000014</v>
      </c>
      <c r="L52" s="71">
        <f t="shared" si="7"/>
        <v>7.4</v>
      </c>
      <c r="M52" s="23">
        <f>'[1]celkem - jednotl'!A50</f>
        <v>56</v>
      </c>
      <c r="N52" s="24">
        <v>44</v>
      </c>
    </row>
    <row r="53" spans="1:14">
      <c r="A53" s="35" t="s">
        <v>42</v>
      </c>
      <c r="B53" s="36" t="s">
        <v>43</v>
      </c>
      <c r="C53" s="134">
        <v>1992</v>
      </c>
      <c r="D53" s="37" t="s">
        <v>37</v>
      </c>
      <c r="E53" s="57">
        <v>7.6</v>
      </c>
      <c r="F53" s="58">
        <v>7.5</v>
      </c>
      <c r="G53" s="59">
        <v>7.5</v>
      </c>
      <c r="H53" s="60">
        <f t="shared" si="4"/>
        <v>37</v>
      </c>
      <c r="I53" s="17">
        <v>48</v>
      </c>
      <c r="J53" s="71">
        <f t="shared" si="5"/>
        <v>7.6</v>
      </c>
      <c r="K53" s="71">
        <f t="shared" si="6"/>
        <v>7.5000000000000018</v>
      </c>
      <c r="L53" s="71">
        <f t="shared" si="7"/>
        <v>7.5</v>
      </c>
      <c r="M53" s="23">
        <f>'[1]celkem - jednotl'!A22</f>
        <v>7</v>
      </c>
      <c r="N53" s="24">
        <v>16</v>
      </c>
    </row>
    <row r="54" spans="1:14">
      <c r="A54" s="35" t="s">
        <v>81</v>
      </c>
      <c r="B54" s="36" t="s">
        <v>35</v>
      </c>
      <c r="C54" s="134">
        <v>1994</v>
      </c>
      <c r="D54" s="37" t="s">
        <v>77</v>
      </c>
      <c r="E54" s="57">
        <v>6.8</v>
      </c>
      <c r="F54" s="58">
        <v>7.4</v>
      </c>
      <c r="G54" s="59">
        <v>7.6</v>
      </c>
      <c r="H54" s="60">
        <f t="shared" si="4"/>
        <v>37</v>
      </c>
      <c r="I54" s="17">
        <v>49</v>
      </c>
      <c r="J54" s="71">
        <f t="shared" si="5"/>
        <v>7.6</v>
      </c>
      <c r="K54" s="71">
        <f t="shared" si="6"/>
        <v>7.3999999999999977</v>
      </c>
      <c r="L54" s="71">
        <f t="shared" si="7"/>
        <v>6.8</v>
      </c>
      <c r="M54" s="23">
        <f>'[1]celkem - jednotl'!A46</f>
        <v>58</v>
      </c>
      <c r="N54" s="24">
        <v>40</v>
      </c>
    </row>
    <row r="55" spans="1:14">
      <c r="A55" s="35" t="s">
        <v>80</v>
      </c>
      <c r="B55" s="36" t="s">
        <v>26</v>
      </c>
      <c r="C55" s="134">
        <v>1992</v>
      </c>
      <c r="D55" s="37" t="s">
        <v>77</v>
      </c>
      <c r="E55" s="57">
        <v>0</v>
      </c>
      <c r="F55" s="58">
        <v>7.5</v>
      </c>
      <c r="G55" s="59">
        <v>7.4</v>
      </c>
      <c r="H55" s="60">
        <f t="shared" si="4"/>
        <v>35</v>
      </c>
      <c r="I55" s="17">
        <v>50</v>
      </c>
      <c r="J55" s="71">
        <f t="shared" si="5"/>
        <v>7.5</v>
      </c>
      <c r="K55" s="71">
        <f t="shared" si="6"/>
        <v>7.4</v>
      </c>
      <c r="L55" s="71">
        <f t="shared" si="7"/>
        <v>0</v>
      </c>
      <c r="M55" s="23">
        <f>'[1]celkem - jednotl'!A45</f>
        <v>43</v>
      </c>
      <c r="N55" s="24">
        <v>39</v>
      </c>
    </row>
    <row r="56" spans="1:14">
      <c r="A56" s="35" t="s">
        <v>109</v>
      </c>
      <c r="B56" s="36" t="s">
        <v>45</v>
      </c>
      <c r="C56" s="134">
        <v>1992</v>
      </c>
      <c r="D56" s="37" t="s">
        <v>107</v>
      </c>
      <c r="E56" s="57">
        <v>7.2</v>
      </c>
      <c r="F56" s="58">
        <v>7.5</v>
      </c>
      <c r="G56" s="59">
        <v>7.3</v>
      </c>
      <c r="H56" s="60">
        <f t="shared" si="4"/>
        <v>35</v>
      </c>
      <c r="I56" s="17">
        <v>51</v>
      </c>
      <c r="J56" s="71">
        <f t="shared" si="5"/>
        <v>7.5</v>
      </c>
      <c r="K56" s="71">
        <f t="shared" si="6"/>
        <v>7.3</v>
      </c>
      <c r="L56" s="71">
        <f t="shared" si="7"/>
        <v>7.2</v>
      </c>
      <c r="M56" s="23">
        <f>'[1]celkem - jednotl'!A65</f>
        <v>39</v>
      </c>
      <c r="N56" s="24">
        <v>59</v>
      </c>
    </row>
    <row r="57" spans="1:14">
      <c r="A57" s="35" t="s">
        <v>100</v>
      </c>
      <c r="B57" s="36" t="s">
        <v>79</v>
      </c>
      <c r="C57" s="134">
        <v>1996</v>
      </c>
      <c r="D57" s="37" t="s">
        <v>96</v>
      </c>
      <c r="E57" s="64">
        <v>0</v>
      </c>
      <c r="F57" s="65">
        <v>7.3</v>
      </c>
      <c r="G57" s="66">
        <v>7.3</v>
      </c>
      <c r="H57" s="60">
        <f t="shared" si="4"/>
        <v>33</v>
      </c>
      <c r="I57" s="17">
        <v>52</v>
      </c>
      <c r="J57" s="71">
        <f t="shared" si="5"/>
        <v>7.3</v>
      </c>
      <c r="K57" s="71">
        <f t="shared" si="6"/>
        <v>7.3</v>
      </c>
      <c r="L57" s="71">
        <f t="shared" si="7"/>
        <v>0</v>
      </c>
      <c r="M57" s="23">
        <f>'[1]celkem - jednotl'!A58</f>
        <v>54</v>
      </c>
      <c r="N57" s="24">
        <v>52</v>
      </c>
    </row>
    <row r="58" spans="1:14">
      <c r="A58" s="35" t="s">
        <v>93</v>
      </c>
      <c r="B58" s="36" t="s">
        <v>71</v>
      </c>
      <c r="C58" s="134">
        <v>1993</v>
      </c>
      <c r="D58" s="37" t="s">
        <v>90</v>
      </c>
      <c r="E58" s="57">
        <v>6.8</v>
      </c>
      <c r="F58" s="58">
        <v>7.2</v>
      </c>
      <c r="G58" s="59">
        <v>7.3</v>
      </c>
      <c r="H58" s="60">
        <f t="shared" si="4"/>
        <v>33</v>
      </c>
      <c r="I58" s="17">
        <v>53</v>
      </c>
      <c r="J58" s="71">
        <f t="shared" si="5"/>
        <v>7.3</v>
      </c>
      <c r="K58" s="71">
        <f t="shared" si="6"/>
        <v>7.2</v>
      </c>
      <c r="L58" s="71">
        <f t="shared" si="7"/>
        <v>6.8</v>
      </c>
      <c r="M58" s="23">
        <f>'[1]celkem - jednotl'!A54</f>
        <v>36</v>
      </c>
      <c r="N58" s="24">
        <v>48</v>
      </c>
    </row>
    <row r="59" spans="1:14">
      <c r="A59" s="35" t="s">
        <v>10</v>
      </c>
      <c r="B59" s="36" t="s">
        <v>11</v>
      </c>
      <c r="C59" s="134">
        <v>1992</v>
      </c>
      <c r="D59" s="37" t="s">
        <v>12</v>
      </c>
      <c r="E59" s="57">
        <v>7.3</v>
      </c>
      <c r="F59" s="58">
        <v>0</v>
      </c>
      <c r="G59" s="59">
        <v>7.2</v>
      </c>
      <c r="H59" s="60">
        <f t="shared" si="4"/>
        <v>33</v>
      </c>
      <c r="I59" s="17">
        <v>54</v>
      </c>
      <c r="J59" s="71">
        <f t="shared" si="5"/>
        <v>7.3</v>
      </c>
      <c r="K59" s="71">
        <f t="shared" si="6"/>
        <v>7.2</v>
      </c>
      <c r="L59" s="71">
        <f t="shared" si="7"/>
        <v>0</v>
      </c>
      <c r="M59" s="23">
        <f>'[1]celkem - jednotl'!A7</f>
        <v>3</v>
      </c>
      <c r="N59" s="24">
        <v>1</v>
      </c>
    </row>
    <row r="60" spans="1:14">
      <c r="A60" s="35" t="s">
        <v>55</v>
      </c>
      <c r="B60" s="36" t="s">
        <v>56</v>
      </c>
      <c r="C60" s="134">
        <v>1994</v>
      </c>
      <c r="D60" s="37" t="s">
        <v>53</v>
      </c>
      <c r="E60" s="57">
        <v>0</v>
      </c>
      <c r="F60" s="58">
        <v>7.3</v>
      </c>
      <c r="G60" s="59">
        <v>7</v>
      </c>
      <c r="H60" s="60">
        <f t="shared" si="4"/>
        <v>33</v>
      </c>
      <c r="I60" s="17">
        <v>55</v>
      </c>
      <c r="J60" s="71">
        <f t="shared" si="5"/>
        <v>7.3</v>
      </c>
      <c r="K60" s="71">
        <f t="shared" si="6"/>
        <v>7.0000000000000009</v>
      </c>
      <c r="L60" s="71">
        <f t="shared" si="7"/>
        <v>0</v>
      </c>
      <c r="M60" s="23">
        <f>'[1]celkem - jednotl'!A29</f>
        <v>52</v>
      </c>
      <c r="N60" s="24">
        <v>23</v>
      </c>
    </row>
    <row r="61" spans="1:14">
      <c r="A61" s="35" t="s">
        <v>51</v>
      </c>
      <c r="B61" s="36" t="s">
        <v>48</v>
      </c>
      <c r="C61" s="134">
        <v>1994</v>
      </c>
      <c r="D61" s="37" t="s">
        <v>46</v>
      </c>
      <c r="E61" s="57">
        <v>0</v>
      </c>
      <c r="F61" s="58">
        <v>7.1</v>
      </c>
      <c r="G61" s="59">
        <v>7.2</v>
      </c>
      <c r="H61" s="60">
        <f t="shared" si="4"/>
        <v>32</v>
      </c>
      <c r="I61" s="17">
        <v>56</v>
      </c>
      <c r="J61" s="71">
        <f t="shared" si="5"/>
        <v>7.2</v>
      </c>
      <c r="K61" s="71">
        <f t="shared" si="6"/>
        <v>7.1000000000000005</v>
      </c>
      <c r="L61" s="71">
        <f t="shared" si="7"/>
        <v>0</v>
      </c>
      <c r="M61" s="23">
        <f>'[1]celkem - jednotl'!A26</f>
        <v>38</v>
      </c>
      <c r="N61" s="24">
        <v>20</v>
      </c>
    </row>
    <row r="62" spans="1:14">
      <c r="A62" s="35" t="s">
        <v>32</v>
      </c>
      <c r="B62" s="36" t="s">
        <v>33</v>
      </c>
      <c r="C62" s="134">
        <v>1994</v>
      </c>
      <c r="D62" s="37" t="s">
        <v>29</v>
      </c>
      <c r="E62" s="57">
        <v>6.4</v>
      </c>
      <c r="F62" s="58">
        <v>6.7</v>
      </c>
      <c r="G62" s="59">
        <v>7</v>
      </c>
      <c r="H62" s="60">
        <f t="shared" si="4"/>
        <v>30</v>
      </c>
      <c r="I62" s="17">
        <v>57</v>
      </c>
      <c r="J62" s="71">
        <f t="shared" si="5"/>
        <v>7</v>
      </c>
      <c r="K62" s="71">
        <f t="shared" si="6"/>
        <v>6.7000000000000011</v>
      </c>
      <c r="L62" s="71">
        <f t="shared" si="7"/>
        <v>6.4</v>
      </c>
      <c r="M62" s="23">
        <f>'[1]celkem - jednotl'!A17</f>
        <v>35</v>
      </c>
      <c r="N62" s="24">
        <v>11</v>
      </c>
    </row>
    <row r="63" spans="1:14">
      <c r="A63" s="35" t="s">
        <v>105</v>
      </c>
      <c r="B63" s="36" t="s">
        <v>39</v>
      </c>
      <c r="C63" s="134">
        <v>1992</v>
      </c>
      <c r="D63" s="37" t="s">
        <v>102</v>
      </c>
      <c r="E63" s="57">
        <v>6.5</v>
      </c>
      <c r="F63" s="58">
        <v>6.4</v>
      </c>
      <c r="G63" s="59">
        <v>7</v>
      </c>
      <c r="H63" s="60">
        <f t="shared" si="4"/>
        <v>30</v>
      </c>
      <c r="I63" s="17">
        <v>58</v>
      </c>
      <c r="J63" s="71">
        <f t="shared" si="5"/>
        <v>7</v>
      </c>
      <c r="K63" s="71">
        <f t="shared" si="6"/>
        <v>6.4999999999999982</v>
      </c>
      <c r="L63" s="71">
        <f t="shared" si="7"/>
        <v>6.4</v>
      </c>
      <c r="M63" s="23">
        <f>'[1]celkem - jednotl'!A62</f>
        <v>59</v>
      </c>
      <c r="N63" s="24">
        <v>56</v>
      </c>
    </row>
    <row r="64" spans="1:14">
      <c r="A64" s="35" t="s">
        <v>58</v>
      </c>
      <c r="B64" s="36" t="s">
        <v>28</v>
      </c>
      <c r="C64" s="134">
        <v>1995</v>
      </c>
      <c r="D64" s="37" t="s">
        <v>59</v>
      </c>
      <c r="E64" s="57">
        <v>6.5</v>
      </c>
      <c r="F64" s="58">
        <v>6.8</v>
      </c>
      <c r="G64" s="59">
        <v>6.5</v>
      </c>
      <c r="H64" s="60">
        <f t="shared" si="4"/>
        <v>28</v>
      </c>
      <c r="I64" s="17">
        <v>59</v>
      </c>
      <c r="J64" s="71">
        <f t="shared" si="5"/>
        <v>6.8</v>
      </c>
      <c r="K64" s="71">
        <f t="shared" si="6"/>
        <v>6.5</v>
      </c>
      <c r="L64" s="71">
        <f t="shared" si="7"/>
        <v>6.5</v>
      </c>
      <c r="M64" s="23">
        <f>'[1]celkem - jednotl'!A31</f>
        <v>20</v>
      </c>
      <c r="N64" s="24">
        <v>25</v>
      </c>
    </row>
    <row r="65" spans="1:14" ht="15.75" thickBot="1">
      <c r="A65" s="38" t="s">
        <v>63</v>
      </c>
      <c r="B65" s="39" t="s">
        <v>64</v>
      </c>
      <c r="C65" s="135">
        <v>1994</v>
      </c>
      <c r="D65" s="40" t="s">
        <v>59</v>
      </c>
      <c r="E65" s="67"/>
      <c r="F65" s="68"/>
      <c r="G65" s="69"/>
      <c r="H65" s="70">
        <f t="shared" si="4"/>
        <v>0</v>
      </c>
      <c r="I65" s="21">
        <v>60</v>
      </c>
      <c r="J65" s="71">
        <f t="shared" si="5"/>
        <v>0</v>
      </c>
      <c r="K65" s="71">
        <f t="shared" si="6"/>
        <v>0</v>
      </c>
      <c r="L65" s="71">
        <f t="shared" si="7"/>
        <v>0</v>
      </c>
      <c r="M65" s="23">
        <f>'[1]celkem - jednotl'!A34</f>
        <v>60</v>
      </c>
      <c r="N65" s="24">
        <v>28</v>
      </c>
    </row>
    <row r="66" spans="1:14" ht="15.75" thickTop="1">
      <c r="A66" s="23"/>
      <c r="B66" s="23"/>
      <c r="C66" s="4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4"/>
    </row>
    <row r="67" spans="1:14">
      <c r="A67" s="183" t="s">
        <v>121</v>
      </c>
      <c r="B67" s="183"/>
      <c r="C67" s="183"/>
      <c r="D67" s="183"/>
      <c r="E67" s="183"/>
      <c r="F67" s="183"/>
      <c r="G67" s="183"/>
      <c r="H67" s="183"/>
      <c r="I67" s="183"/>
      <c r="J67" s="4"/>
      <c r="K67" s="4"/>
      <c r="L67" s="4"/>
      <c r="M67" s="4"/>
      <c r="N67" s="49"/>
    </row>
    <row r="68" spans="1:14">
      <c r="A68" s="23"/>
      <c r="B68" s="23"/>
      <c r="C68" s="49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4"/>
    </row>
  </sheetData>
  <sortState ref="A7:N66">
    <sortCondition ref="I7:I66"/>
  </sortState>
  <mergeCells count="4">
    <mergeCell ref="A1:I1"/>
    <mergeCell ref="E2:I2"/>
    <mergeCell ref="A67:I67"/>
    <mergeCell ref="A3:I3"/>
  </mergeCells>
  <conditionalFormatting sqref="E6:G65">
    <cfRule type="cellIs" dxfId="0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workbookViewId="0">
      <selection sqref="A1:G2"/>
    </sheetView>
  </sheetViews>
  <sheetFormatPr defaultRowHeight="15"/>
  <cols>
    <col min="1" max="1" width="14.85546875" customWidth="1"/>
    <col min="2" max="2" width="10.140625" customWidth="1"/>
    <col min="3" max="3" width="8.85546875" style="2" customWidth="1"/>
    <col min="4" max="4" width="36.140625" customWidth="1"/>
    <col min="5" max="7" width="9.7109375" customWidth="1"/>
  </cols>
  <sheetData>
    <row r="1" spans="1:9" ht="20.25" customHeight="1">
      <c r="A1" s="179" t="s">
        <v>145</v>
      </c>
      <c r="B1" s="179"/>
      <c r="C1" s="179"/>
      <c r="D1" s="179"/>
      <c r="E1" s="179"/>
      <c r="F1" s="179"/>
      <c r="G1" s="179"/>
      <c r="H1" s="23"/>
      <c r="I1" s="24"/>
    </row>
    <row r="2" spans="1:9" s="139" customFormat="1" ht="13.5" customHeight="1">
      <c r="A2" s="138" t="s">
        <v>146</v>
      </c>
      <c r="C2" s="177"/>
      <c r="D2" s="96"/>
      <c r="E2" s="180" t="s">
        <v>147</v>
      </c>
      <c r="F2" s="180"/>
      <c r="G2" s="180"/>
      <c r="H2" s="96"/>
      <c r="I2" s="97"/>
    </row>
    <row r="3" spans="1:9">
      <c r="A3" s="181" t="s">
        <v>122</v>
      </c>
      <c r="B3" s="181"/>
      <c r="C3" s="181"/>
      <c r="D3" s="181"/>
      <c r="E3" s="181"/>
      <c r="F3" s="181"/>
      <c r="G3" s="181"/>
      <c r="H3" s="26"/>
      <c r="I3" s="24"/>
    </row>
    <row r="4" spans="1:9" ht="15.75" thickBot="1">
      <c r="A4" s="6"/>
      <c r="B4" s="27"/>
      <c r="C4" s="27"/>
      <c r="D4" s="27"/>
      <c r="E4" s="23"/>
      <c r="F4" s="23"/>
      <c r="G4" s="23"/>
      <c r="H4" s="23"/>
      <c r="I4" s="24"/>
    </row>
    <row r="5" spans="1:9" ht="39.75" thickTop="1" thickBot="1">
      <c r="A5" s="28" t="s">
        <v>1</v>
      </c>
      <c r="B5" s="29" t="s">
        <v>2</v>
      </c>
      <c r="C5" s="30" t="s">
        <v>3</v>
      </c>
      <c r="D5" s="31" t="s">
        <v>4</v>
      </c>
      <c r="E5" s="50" t="s">
        <v>5</v>
      </c>
      <c r="F5" s="51" t="s">
        <v>6</v>
      </c>
      <c r="G5" s="52" t="s">
        <v>7</v>
      </c>
      <c r="H5" s="10" t="s">
        <v>8</v>
      </c>
      <c r="I5" s="11" t="s">
        <v>9</v>
      </c>
    </row>
    <row r="6" spans="1:9">
      <c r="A6" s="32" t="s">
        <v>73</v>
      </c>
      <c r="B6" s="33" t="s">
        <v>62</v>
      </c>
      <c r="C6" s="132">
        <v>1993</v>
      </c>
      <c r="D6" s="34" t="s">
        <v>72</v>
      </c>
      <c r="E6" s="42">
        <v>46</v>
      </c>
      <c r="F6" s="74">
        <f t="shared" ref="F6:F37" si="0">E6*1.5</f>
        <v>69</v>
      </c>
      <c r="G6" s="14">
        <v>1</v>
      </c>
      <c r="H6" s="23">
        <f>'[1]celkem - jednotl'!A40</f>
        <v>1</v>
      </c>
      <c r="I6" s="24">
        <v>34</v>
      </c>
    </row>
    <row r="7" spans="1:9">
      <c r="A7" s="35" t="s">
        <v>22</v>
      </c>
      <c r="B7" s="36" t="s">
        <v>23</v>
      </c>
      <c r="C7" s="134">
        <v>1994</v>
      </c>
      <c r="D7" s="37" t="s">
        <v>21</v>
      </c>
      <c r="E7" s="15">
        <v>43</v>
      </c>
      <c r="F7" s="75">
        <f t="shared" si="0"/>
        <v>64.5</v>
      </c>
      <c r="G7" s="17">
        <v>2</v>
      </c>
      <c r="H7" s="23">
        <f>'[1]celkem - jednotl'!A12</f>
        <v>2</v>
      </c>
      <c r="I7" s="24">
        <v>6</v>
      </c>
    </row>
    <row r="8" spans="1:9">
      <c r="A8" s="35" t="s">
        <v>68</v>
      </c>
      <c r="B8" s="36" t="s">
        <v>69</v>
      </c>
      <c r="C8" s="134">
        <v>1993</v>
      </c>
      <c r="D8" s="37" t="s">
        <v>66</v>
      </c>
      <c r="E8" s="15">
        <v>42</v>
      </c>
      <c r="F8" s="75">
        <f t="shared" si="0"/>
        <v>63</v>
      </c>
      <c r="G8" s="17">
        <v>3</v>
      </c>
      <c r="H8" s="23">
        <f>'[1]celkem - jednotl'!A37</f>
        <v>10</v>
      </c>
      <c r="I8" s="24">
        <v>31</v>
      </c>
    </row>
    <row r="9" spans="1:9">
      <c r="A9" s="35" t="s">
        <v>10</v>
      </c>
      <c r="B9" s="36" t="s">
        <v>11</v>
      </c>
      <c r="C9" s="134">
        <v>1992</v>
      </c>
      <c r="D9" s="37" t="s">
        <v>12</v>
      </c>
      <c r="E9" s="93">
        <v>40</v>
      </c>
      <c r="F9" s="75">
        <f t="shared" si="0"/>
        <v>60</v>
      </c>
      <c r="G9" s="17">
        <v>4</v>
      </c>
      <c r="H9" s="23">
        <f>'[1]celkem - jednotl'!A7</f>
        <v>3</v>
      </c>
      <c r="I9" s="24">
        <v>1</v>
      </c>
    </row>
    <row r="10" spans="1:9">
      <c r="A10" s="35" t="s">
        <v>106</v>
      </c>
      <c r="B10" s="36" t="s">
        <v>20</v>
      </c>
      <c r="C10" s="134">
        <v>1993</v>
      </c>
      <c r="D10" s="37" t="s">
        <v>107</v>
      </c>
      <c r="E10" s="15">
        <v>40</v>
      </c>
      <c r="F10" s="75">
        <f t="shared" si="0"/>
        <v>60</v>
      </c>
      <c r="G10" s="17">
        <v>5</v>
      </c>
      <c r="H10" s="23">
        <f>'[1]celkem - jednotl'!A63</f>
        <v>8</v>
      </c>
      <c r="I10" s="24">
        <v>57</v>
      </c>
    </row>
    <row r="11" spans="1:9">
      <c r="A11" s="35" t="s">
        <v>40</v>
      </c>
      <c r="B11" s="36" t="s">
        <v>41</v>
      </c>
      <c r="C11" s="134">
        <v>1993</v>
      </c>
      <c r="D11" s="37" t="s">
        <v>37</v>
      </c>
      <c r="E11" s="15">
        <v>38</v>
      </c>
      <c r="F11" s="75">
        <f t="shared" si="0"/>
        <v>57</v>
      </c>
      <c r="G11" s="17">
        <v>6</v>
      </c>
      <c r="H11" s="23">
        <f>'[1]celkem - jednotl'!A21</f>
        <v>11</v>
      </c>
      <c r="I11" s="24">
        <v>15</v>
      </c>
    </row>
    <row r="12" spans="1:9">
      <c r="A12" s="35" t="s">
        <v>76</v>
      </c>
      <c r="B12" s="36" t="s">
        <v>26</v>
      </c>
      <c r="C12" s="134">
        <v>1992</v>
      </c>
      <c r="D12" s="37" t="s">
        <v>77</v>
      </c>
      <c r="E12" s="15">
        <v>37</v>
      </c>
      <c r="F12" s="75">
        <f t="shared" si="0"/>
        <v>55.5</v>
      </c>
      <c r="G12" s="17">
        <v>7</v>
      </c>
      <c r="H12" s="23">
        <f>'[1]celkem - jednotl'!A43</f>
        <v>9</v>
      </c>
      <c r="I12" s="24">
        <v>37</v>
      </c>
    </row>
    <row r="13" spans="1:9">
      <c r="A13" s="35" t="s">
        <v>85</v>
      </c>
      <c r="B13" s="36" t="s">
        <v>86</v>
      </c>
      <c r="C13" s="134">
        <v>1994</v>
      </c>
      <c r="D13" s="37" t="s">
        <v>83</v>
      </c>
      <c r="E13" s="15">
        <v>36</v>
      </c>
      <c r="F13" s="75">
        <f t="shared" si="0"/>
        <v>54</v>
      </c>
      <c r="G13" s="17">
        <v>8</v>
      </c>
      <c r="H13" s="23">
        <f>'[1]celkem - jednotl'!A49</f>
        <v>29</v>
      </c>
      <c r="I13" s="24">
        <v>43</v>
      </c>
    </row>
    <row r="14" spans="1:9">
      <c r="A14" s="35" t="s">
        <v>42</v>
      </c>
      <c r="B14" s="36" t="s">
        <v>43</v>
      </c>
      <c r="C14" s="134">
        <v>1992</v>
      </c>
      <c r="D14" s="37" t="s">
        <v>37</v>
      </c>
      <c r="E14" s="15">
        <v>35</v>
      </c>
      <c r="F14" s="75">
        <f t="shared" si="0"/>
        <v>52.5</v>
      </c>
      <c r="G14" s="17">
        <v>9</v>
      </c>
      <c r="H14" s="23">
        <f>'[1]celkem - jednotl'!A22</f>
        <v>7</v>
      </c>
      <c r="I14" s="24">
        <v>16</v>
      </c>
    </row>
    <row r="15" spans="1:9">
      <c r="A15" s="35" t="s">
        <v>15</v>
      </c>
      <c r="B15" s="36" t="s">
        <v>16</v>
      </c>
      <c r="C15" s="134">
        <v>1993</v>
      </c>
      <c r="D15" s="37" t="s">
        <v>12</v>
      </c>
      <c r="E15" s="15">
        <v>35</v>
      </c>
      <c r="F15" s="75">
        <f t="shared" si="0"/>
        <v>52.5</v>
      </c>
      <c r="G15" s="17">
        <v>10</v>
      </c>
      <c r="H15" s="23">
        <f>'[1]celkem - jednotl'!A9</f>
        <v>28</v>
      </c>
      <c r="I15" s="24">
        <v>3</v>
      </c>
    </row>
    <row r="16" spans="1:9">
      <c r="A16" s="35" t="s">
        <v>97</v>
      </c>
      <c r="B16" s="36" t="s">
        <v>98</v>
      </c>
      <c r="C16" s="134">
        <v>1993</v>
      </c>
      <c r="D16" s="37" t="s">
        <v>96</v>
      </c>
      <c r="E16" s="15">
        <v>35</v>
      </c>
      <c r="F16" s="75">
        <f t="shared" si="0"/>
        <v>52.5</v>
      </c>
      <c r="G16" s="17">
        <v>11</v>
      </c>
      <c r="H16" s="23">
        <f>'[1]celkem - jednotl'!A56</f>
        <v>37</v>
      </c>
      <c r="I16" s="24">
        <v>50</v>
      </c>
    </row>
    <row r="17" spans="1:9">
      <c r="A17" s="35" t="s">
        <v>25</v>
      </c>
      <c r="B17" s="36" t="s">
        <v>26</v>
      </c>
      <c r="C17" s="134">
        <v>1994</v>
      </c>
      <c r="D17" s="37" t="s">
        <v>21</v>
      </c>
      <c r="E17" s="15">
        <v>34</v>
      </c>
      <c r="F17" s="75">
        <f t="shared" si="0"/>
        <v>51</v>
      </c>
      <c r="G17" s="17">
        <v>12</v>
      </c>
      <c r="H17" s="23">
        <f>'[1]celkem - jednotl'!A14</f>
        <v>18</v>
      </c>
      <c r="I17" s="24">
        <v>8</v>
      </c>
    </row>
    <row r="18" spans="1:9">
      <c r="A18" s="35" t="s">
        <v>58</v>
      </c>
      <c r="B18" s="36" t="s">
        <v>28</v>
      </c>
      <c r="C18" s="134">
        <v>1995</v>
      </c>
      <c r="D18" s="37" t="s">
        <v>59</v>
      </c>
      <c r="E18" s="15">
        <v>34</v>
      </c>
      <c r="F18" s="75">
        <f t="shared" si="0"/>
        <v>51</v>
      </c>
      <c r="G18" s="17">
        <v>13</v>
      </c>
      <c r="H18" s="23">
        <f>'[1]celkem - jednotl'!A31</f>
        <v>20</v>
      </c>
      <c r="I18" s="24">
        <v>25</v>
      </c>
    </row>
    <row r="19" spans="1:9">
      <c r="A19" s="35" t="s">
        <v>17</v>
      </c>
      <c r="B19" s="36" t="s">
        <v>18</v>
      </c>
      <c r="C19" s="134">
        <v>1994</v>
      </c>
      <c r="D19" s="37" t="s">
        <v>12</v>
      </c>
      <c r="E19" s="15">
        <v>33</v>
      </c>
      <c r="F19" s="75">
        <f t="shared" si="0"/>
        <v>49.5</v>
      </c>
      <c r="G19" s="17">
        <v>14</v>
      </c>
      <c r="H19" s="23">
        <f>'[1]celkem - jednotl'!A10</f>
        <v>19</v>
      </c>
      <c r="I19" s="24">
        <v>4</v>
      </c>
    </row>
    <row r="20" spans="1:9">
      <c r="A20" s="35" t="s">
        <v>36</v>
      </c>
      <c r="B20" s="36" t="s">
        <v>23</v>
      </c>
      <c r="C20" s="134">
        <v>1992</v>
      </c>
      <c r="D20" s="37" t="s">
        <v>37</v>
      </c>
      <c r="E20" s="15">
        <v>32</v>
      </c>
      <c r="F20" s="75">
        <f t="shared" si="0"/>
        <v>48</v>
      </c>
      <c r="G20" s="17">
        <v>15</v>
      </c>
      <c r="H20" s="23">
        <f>'[1]celkem - jednotl'!A19</f>
        <v>5</v>
      </c>
      <c r="I20" s="24">
        <v>13</v>
      </c>
    </row>
    <row r="21" spans="1:9">
      <c r="A21" s="35" t="s">
        <v>52</v>
      </c>
      <c r="B21" s="36" t="s">
        <v>23</v>
      </c>
      <c r="C21" s="134">
        <v>1993</v>
      </c>
      <c r="D21" s="37" t="s">
        <v>53</v>
      </c>
      <c r="E21" s="15">
        <v>32</v>
      </c>
      <c r="F21" s="75">
        <f t="shared" si="0"/>
        <v>48</v>
      </c>
      <c r="G21" s="17">
        <v>16</v>
      </c>
      <c r="H21" s="23">
        <f>'[1]celkem - jednotl'!A27</f>
        <v>17</v>
      </c>
      <c r="I21" s="24">
        <v>21</v>
      </c>
    </row>
    <row r="22" spans="1:9">
      <c r="A22" s="35" t="s">
        <v>78</v>
      </c>
      <c r="B22" s="36" t="s">
        <v>79</v>
      </c>
      <c r="C22" s="134">
        <v>1993</v>
      </c>
      <c r="D22" s="37" t="s">
        <v>77</v>
      </c>
      <c r="E22" s="15">
        <v>32</v>
      </c>
      <c r="F22" s="75">
        <f t="shared" si="0"/>
        <v>48</v>
      </c>
      <c r="G22" s="17">
        <v>17</v>
      </c>
      <c r="H22" s="23">
        <f>'[1]celkem - jednotl'!A44</f>
        <v>22</v>
      </c>
      <c r="I22" s="24">
        <v>38</v>
      </c>
    </row>
    <row r="23" spans="1:9">
      <c r="A23" s="35" t="s">
        <v>65</v>
      </c>
      <c r="B23" s="36" t="s">
        <v>14</v>
      </c>
      <c r="C23" s="134">
        <v>1992</v>
      </c>
      <c r="D23" s="37" t="s">
        <v>66</v>
      </c>
      <c r="E23" s="15">
        <v>31</v>
      </c>
      <c r="F23" s="75">
        <f t="shared" si="0"/>
        <v>46.5</v>
      </c>
      <c r="G23" s="17">
        <v>18</v>
      </c>
      <c r="H23" s="23">
        <f>'[1]celkem - jednotl'!A35</f>
        <v>6</v>
      </c>
      <c r="I23" s="24">
        <v>29</v>
      </c>
    </row>
    <row r="24" spans="1:9">
      <c r="A24" s="35" t="s">
        <v>24</v>
      </c>
      <c r="B24" s="36" t="s">
        <v>18</v>
      </c>
      <c r="C24" s="134">
        <v>1994</v>
      </c>
      <c r="D24" s="37" t="s">
        <v>21</v>
      </c>
      <c r="E24" s="15">
        <v>30</v>
      </c>
      <c r="F24" s="75">
        <f t="shared" si="0"/>
        <v>45</v>
      </c>
      <c r="G24" s="17">
        <v>19</v>
      </c>
      <c r="H24" s="23">
        <f>'[1]celkem - jednotl'!A13</f>
        <v>4</v>
      </c>
      <c r="I24" s="24">
        <v>7</v>
      </c>
    </row>
    <row r="25" spans="1:9">
      <c r="A25" s="35" t="s">
        <v>60</v>
      </c>
      <c r="B25" s="36" t="s">
        <v>16</v>
      </c>
      <c r="C25" s="134">
        <v>1994</v>
      </c>
      <c r="D25" s="37" t="s">
        <v>59</v>
      </c>
      <c r="E25" s="15">
        <v>30</v>
      </c>
      <c r="F25" s="75">
        <f t="shared" si="0"/>
        <v>45</v>
      </c>
      <c r="G25" s="17">
        <v>20</v>
      </c>
      <c r="H25" s="23">
        <f>'[1]celkem - jednotl'!A32</f>
        <v>13</v>
      </c>
      <c r="I25" s="24">
        <v>26</v>
      </c>
    </row>
    <row r="26" spans="1:9">
      <c r="A26" s="35" t="s">
        <v>32</v>
      </c>
      <c r="B26" s="36" t="s">
        <v>33</v>
      </c>
      <c r="C26" s="134">
        <v>1994</v>
      </c>
      <c r="D26" s="37" t="s">
        <v>29</v>
      </c>
      <c r="E26" s="15">
        <v>30</v>
      </c>
      <c r="F26" s="75">
        <f t="shared" si="0"/>
        <v>45</v>
      </c>
      <c r="G26" s="17">
        <v>21</v>
      </c>
      <c r="H26" s="23">
        <f>'[1]celkem - jednotl'!A17</f>
        <v>35</v>
      </c>
      <c r="I26" s="24">
        <v>11</v>
      </c>
    </row>
    <row r="27" spans="1:9">
      <c r="A27" s="35" t="s">
        <v>109</v>
      </c>
      <c r="B27" s="36" t="s">
        <v>45</v>
      </c>
      <c r="C27" s="134">
        <v>1992</v>
      </c>
      <c r="D27" s="37" t="s">
        <v>107</v>
      </c>
      <c r="E27" s="15">
        <v>30</v>
      </c>
      <c r="F27" s="75">
        <f t="shared" si="0"/>
        <v>45</v>
      </c>
      <c r="G27" s="17">
        <v>22</v>
      </c>
      <c r="H27" s="23">
        <f>'[1]celkem - jednotl'!A65</f>
        <v>39</v>
      </c>
      <c r="I27" s="24">
        <v>59</v>
      </c>
    </row>
    <row r="28" spans="1:9">
      <c r="A28" s="35" t="s">
        <v>30</v>
      </c>
      <c r="B28" s="36" t="s">
        <v>31</v>
      </c>
      <c r="C28" s="134">
        <v>1994</v>
      </c>
      <c r="D28" s="37" t="s">
        <v>29</v>
      </c>
      <c r="E28" s="15">
        <v>29</v>
      </c>
      <c r="F28" s="75">
        <f t="shared" si="0"/>
        <v>43.5</v>
      </c>
      <c r="G28" s="17">
        <v>23</v>
      </c>
      <c r="H28" s="23">
        <f>'[1]celkem - jednotl'!A16</f>
        <v>21</v>
      </c>
      <c r="I28" s="24">
        <v>10</v>
      </c>
    </row>
    <row r="29" spans="1:9">
      <c r="A29" s="35" t="s">
        <v>54</v>
      </c>
      <c r="B29" s="36" t="s">
        <v>48</v>
      </c>
      <c r="C29" s="134">
        <v>1992</v>
      </c>
      <c r="D29" s="37" t="s">
        <v>53</v>
      </c>
      <c r="E29" s="15">
        <v>29</v>
      </c>
      <c r="F29" s="75">
        <f t="shared" si="0"/>
        <v>43.5</v>
      </c>
      <c r="G29" s="17">
        <v>24</v>
      </c>
      <c r="H29" s="23">
        <f>'[1]celkem - jednotl'!A28</f>
        <v>24</v>
      </c>
      <c r="I29" s="24">
        <v>22</v>
      </c>
    </row>
    <row r="30" spans="1:9">
      <c r="A30" s="35" t="s">
        <v>82</v>
      </c>
      <c r="B30" s="36" t="s">
        <v>50</v>
      </c>
      <c r="C30" s="134">
        <v>1993</v>
      </c>
      <c r="D30" s="37" t="s">
        <v>83</v>
      </c>
      <c r="E30" s="15">
        <v>28</v>
      </c>
      <c r="F30" s="75">
        <f t="shared" si="0"/>
        <v>42</v>
      </c>
      <c r="G30" s="17">
        <v>25</v>
      </c>
      <c r="H30" s="23">
        <f>'[1]celkem - jednotl'!A47</f>
        <v>12</v>
      </c>
      <c r="I30" s="24">
        <v>41</v>
      </c>
    </row>
    <row r="31" spans="1:9">
      <c r="A31" s="35" t="s">
        <v>93</v>
      </c>
      <c r="B31" s="36" t="s">
        <v>71</v>
      </c>
      <c r="C31" s="134">
        <v>1993</v>
      </c>
      <c r="D31" s="37" t="s">
        <v>90</v>
      </c>
      <c r="E31" s="15">
        <v>28</v>
      </c>
      <c r="F31" s="75">
        <f t="shared" si="0"/>
        <v>42</v>
      </c>
      <c r="G31" s="17">
        <v>26</v>
      </c>
      <c r="H31" s="23">
        <f>'[1]celkem - jednotl'!A54</f>
        <v>36</v>
      </c>
      <c r="I31" s="24">
        <v>48</v>
      </c>
    </row>
    <row r="32" spans="1:9">
      <c r="A32" s="35" t="s">
        <v>89</v>
      </c>
      <c r="B32" s="36" t="s">
        <v>39</v>
      </c>
      <c r="C32" s="134">
        <v>1993</v>
      </c>
      <c r="D32" s="37" t="s">
        <v>90</v>
      </c>
      <c r="E32" s="15">
        <v>27</v>
      </c>
      <c r="F32" s="75">
        <f t="shared" si="0"/>
        <v>40.5</v>
      </c>
      <c r="G32" s="17">
        <v>27</v>
      </c>
      <c r="H32" s="23">
        <f>'[1]celkem - jednotl'!A51</f>
        <v>16</v>
      </c>
      <c r="I32" s="24">
        <v>45</v>
      </c>
    </row>
    <row r="33" spans="1:9">
      <c r="A33" s="35" t="s">
        <v>92</v>
      </c>
      <c r="B33" s="36" t="s">
        <v>48</v>
      </c>
      <c r="C33" s="134">
        <v>1994</v>
      </c>
      <c r="D33" s="37" t="s">
        <v>90</v>
      </c>
      <c r="E33" s="15">
        <v>27</v>
      </c>
      <c r="F33" s="75">
        <f t="shared" si="0"/>
        <v>40.5</v>
      </c>
      <c r="G33" s="17">
        <v>28</v>
      </c>
      <c r="H33" s="23">
        <f>'[1]celkem - jednotl'!A53</f>
        <v>32</v>
      </c>
      <c r="I33" s="24">
        <v>47</v>
      </c>
    </row>
    <row r="34" spans="1:9">
      <c r="A34" s="35" t="s">
        <v>38</v>
      </c>
      <c r="B34" s="36" t="s">
        <v>39</v>
      </c>
      <c r="C34" s="134">
        <v>1993</v>
      </c>
      <c r="D34" s="37" t="s">
        <v>37</v>
      </c>
      <c r="E34" s="15">
        <v>27</v>
      </c>
      <c r="F34" s="75">
        <f t="shared" si="0"/>
        <v>40.5</v>
      </c>
      <c r="G34" s="17">
        <v>29</v>
      </c>
      <c r="H34" s="23">
        <f>'[1]celkem - jednotl'!A20</f>
        <v>33</v>
      </c>
      <c r="I34" s="24">
        <v>14</v>
      </c>
    </row>
    <row r="35" spans="1:9">
      <c r="A35" s="35" t="s">
        <v>51</v>
      </c>
      <c r="B35" s="36" t="s">
        <v>48</v>
      </c>
      <c r="C35" s="134">
        <v>1994</v>
      </c>
      <c r="D35" s="37" t="s">
        <v>46</v>
      </c>
      <c r="E35" s="15">
        <v>27</v>
      </c>
      <c r="F35" s="75">
        <f t="shared" si="0"/>
        <v>40.5</v>
      </c>
      <c r="G35" s="17">
        <v>30</v>
      </c>
      <c r="H35" s="23">
        <f>'[1]celkem - jednotl'!A26</f>
        <v>38</v>
      </c>
      <c r="I35" s="24">
        <v>20</v>
      </c>
    </row>
    <row r="36" spans="1:9">
      <c r="A36" s="35" t="s">
        <v>49</v>
      </c>
      <c r="B36" s="36" t="s">
        <v>50</v>
      </c>
      <c r="C36" s="134">
        <v>1992</v>
      </c>
      <c r="D36" s="37" t="s">
        <v>46</v>
      </c>
      <c r="E36" s="15">
        <v>27</v>
      </c>
      <c r="F36" s="75">
        <f t="shared" si="0"/>
        <v>40.5</v>
      </c>
      <c r="G36" s="17">
        <v>31</v>
      </c>
      <c r="H36" s="23">
        <f>'[1]celkem - jednotl'!A25</f>
        <v>40</v>
      </c>
      <c r="I36" s="24">
        <v>19</v>
      </c>
    </row>
    <row r="37" spans="1:9">
      <c r="A37" s="35" t="s">
        <v>103</v>
      </c>
      <c r="B37" s="36" t="s">
        <v>33</v>
      </c>
      <c r="C37" s="134">
        <v>1995</v>
      </c>
      <c r="D37" s="37" t="s">
        <v>102</v>
      </c>
      <c r="E37" s="15">
        <v>27</v>
      </c>
      <c r="F37" s="75">
        <f t="shared" si="0"/>
        <v>40.5</v>
      </c>
      <c r="G37" s="17">
        <v>32</v>
      </c>
      <c r="H37" s="23">
        <f>'[1]celkem - jednotl'!A60</f>
        <v>50</v>
      </c>
      <c r="I37" s="24">
        <v>54</v>
      </c>
    </row>
    <row r="38" spans="1:9">
      <c r="A38" s="35" t="s">
        <v>94</v>
      </c>
      <c r="B38" s="36" t="s">
        <v>95</v>
      </c>
      <c r="C38" s="134">
        <v>1992</v>
      </c>
      <c r="D38" s="37" t="s">
        <v>96</v>
      </c>
      <c r="E38" s="15">
        <v>25</v>
      </c>
      <c r="F38" s="75">
        <f t="shared" ref="F38:F69" si="1">E38*1.5</f>
        <v>37.5</v>
      </c>
      <c r="G38" s="17">
        <v>33</v>
      </c>
      <c r="H38" s="23">
        <f>'[1]celkem - jednotl'!A55</f>
        <v>25</v>
      </c>
      <c r="I38" s="24">
        <v>49</v>
      </c>
    </row>
    <row r="39" spans="1:9">
      <c r="A39" s="35" t="s">
        <v>13</v>
      </c>
      <c r="B39" s="36" t="s">
        <v>14</v>
      </c>
      <c r="C39" s="134">
        <v>1993</v>
      </c>
      <c r="D39" s="37" t="s">
        <v>12</v>
      </c>
      <c r="E39" s="15">
        <v>25</v>
      </c>
      <c r="F39" s="75">
        <f t="shared" si="1"/>
        <v>37.5</v>
      </c>
      <c r="G39" s="17">
        <v>34</v>
      </c>
      <c r="H39" s="23">
        <f>'[1]celkem - jednotl'!A8</f>
        <v>26</v>
      </c>
      <c r="I39" s="24">
        <v>2</v>
      </c>
    </row>
    <row r="40" spans="1:9">
      <c r="A40" s="35" t="s">
        <v>19</v>
      </c>
      <c r="B40" s="36" t="s">
        <v>20</v>
      </c>
      <c r="C40" s="134">
        <v>1992</v>
      </c>
      <c r="D40" s="37" t="s">
        <v>21</v>
      </c>
      <c r="E40" s="15">
        <v>24</v>
      </c>
      <c r="F40" s="75">
        <f t="shared" si="1"/>
        <v>36</v>
      </c>
      <c r="G40" s="17">
        <v>35</v>
      </c>
      <c r="H40" s="23">
        <f>'[1]celkem - jednotl'!A11</f>
        <v>14</v>
      </c>
      <c r="I40" s="24">
        <v>5</v>
      </c>
    </row>
    <row r="41" spans="1:9">
      <c r="A41" s="35" t="s">
        <v>91</v>
      </c>
      <c r="B41" s="36" t="s">
        <v>64</v>
      </c>
      <c r="C41" s="134">
        <v>1992</v>
      </c>
      <c r="D41" s="37" t="s">
        <v>90</v>
      </c>
      <c r="E41" s="15">
        <v>24</v>
      </c>
      <c r="F41" s="75">
        <f t="shared" si="1"/>
        <v>36</v>
      </c>
      <c r="G41" s="17">
        <v>36</v>
      </c>
      <c r="H41" s="23">
        <f>'[1]celkem - jednotl'!A52</f>
        <v>27</v>
      </c>
      <c r="I41" s="24">
        <v>46</v>
      </c>
    </row>
    <row r="42" spans="1:9">
      <c r="A42" s="35" t="s">
        <v>68</v>
      </c>
      <c r="B42" s="36" t="s">
        <v>35</v>
      </c>
      <c r="C42" s="134">
        <v>1995</v>
      </c>
      <c r="D42" s="37" t="s">
        <v>66</v>
      </c>
      <c r="E42" s="15">
        <v>24</v>
      </c>
      <c r="F42" s="75">
        <f t="shared" si="1"/>
        <v>36</v>
      </c>
      <c r="G42" s="17">
        <v>37</v>
      </c>
      <c r="H42" s="23">
        <f>'[1]celkem - jednotl'!A38</f>
        <v>31</v>
      </c>
      <c r="I42" s="24">
        <v>32</v>
      </c>
    </row>
    <row r="43" spans="1:9">
      <c r="A43" s="35" t="s">
        <v>67</v>
      </c>
      <c r="B43" s="36" t="s">
        <v>35</v>
      </c>
      <c r="C43" s="134">
        <v>1992</v>
      </c>
      <c r="D43" s="37" t="s">
        <v>66</v>
      </c>
      <c r="E43" s="15">
        <v>23</v>
      </c>
      <c r="F43" s="75">
        <f t="shared" si="1"/>
        <v>34.5</v>
      </c>
      <c r="G43" s="17">
        <v>38</v>
      </c>
      <c r="H43" s="23">
        <f>'[1]celkem - jednotl'!A36</f>
        <v>15</v>
      </c>
      <c r="I43" s="24">
        <v>30</v>
      </c>
    </row>
    <row r="44" spans="1:9">
      <c r="A44" s="35" t="s">
        <v>80</v>
      </c>
      <c r="B44" s="36" t="s">
        <v>26</v>
      </c>
      <c r="C44" s="134">
        <v>1992</v>
      </c>
      <c r="D44" s="37" t="s">
        <v>77</v>
      </c>
      <c r="E44" s="15">
        <v>21</v>
      </c>
      <c r="F44" s="75">
        <f t="shared" si="1"/>
        <v>31.5</v>
      </c>
      <c r="G44" s="17">
        <v>39</v>
      </c>
      <c r="H44" s="23">
        <f>'[1]celkem - jednotl'!A45</f>
        <v>43</v>
      </c>
      <c r="I44" s="24">
        <v>39</v>
      </c>
    </row>
    <row r="45" spans="1:9">
      <c r="A45" s="35" t="s">
        <v>100</v>
      </c>
      <c r="B45" s="36" t="s">
        <v>79</v>
      </c>
      <c r="C45" s="134">
        <v>1996</v>
      </c>
      <c r="D45" s="37" t="s">
        <v>96</v>
      </c>
      <c r="E45" s="15">
        <v>21</v>
      </c>
      <c r="F45" s="75">
        <f t="shared" si="1"/>
        <v>31.5</v>
      </c>
      <c r="G45" s="17">
        <v>40</v>
      </c>
      <c r="H45" s="23">
        <f>'[1]celkem - jednotl'!A58</f>
        <v>54</v>
      </c>
      <c r="I45" s="24">
        <v>52</v>
      </c>
    </row>
    <row r="46" spans="1:9">
      <c r="A46" s="35" t="s">
        <v>27</v>
      </c>
      <c r="B46" s="36" t="s">
        <v>28</v>
      </c>
      <c r="C46" s="134">
        <v>1993</v>
      </c>
      <c r="D46" s="37" t="s">
        <v>29</v>
      </c>
      <c r="E46" s="15">
        <v>20</v>
      </c>
      <c r="F46" s="75">
        <f t="shared" si="1"/>
        <v>30</v>
      </c>
      <c r="G46" s="17">
        <v>41</v>
      </c>
      <c r="H46" s="23">
        <f>'[1]celkem - jednotl'!A15</f>
        <v>23</v>
      </c>
      <c r="I46" s="24">
        <v>9</v>
      </c>
    </row>
    <row r="47" spans="1:9">
      <c r="A47" s="35" t="s">
        <v>34</v>
      </c>
      <c r="B47" s="36" t="s">
        <v>35</v>
      </c>
      <c r="C47" s="134">
        <v>1994</v>
      </c>
      <c r="D47" s="37" t="s">
        <v>29</v>
      </c>
      <c r="E47" s="15">
        <v>20</v>
      </c>
      <c r="F47" s="75">
        <f t="shared" si="1"/>
        <v>30</v>
      </c>
      <c r="G47" s="17">
        <v>42</v>
      </c>
      <c r="H47" s="23">
        <f>'[1]celkem - jednotl'!A18</f>
        <v>34</v>
      </c>
      <c r="I47" s="24">
        <v>12</v>
      </c>
    </row>
    <row r="48" spans="1:9">
      <c r="A48" s="35" t="s">
        <v>75</v>
      </c>
      <c r="B48" s="36" t="s">
        <v>23</v>
      </c>
      <c r="C48" s="134">
        <v>1993</v>
      </c>
      <c r="D48" s="37" t="s">
        <v>72</v>
      </c>
      <c r="E48" s="15">
        <v>20</v>
      </c>
      <c r="F48" s="75">
        <f t="shared" si="1"/>
        <v>30</v>
      </c>
      <c r="G48" s="17">
        <v>43</v>
      </c>
      <c r="H48" s="23">
        <f>'[1]celkem - jednotl'!A42</f>
        <v>42</v>
      </c>
      <c r="I48" s="24">
        <v>36</v>
      </c>
    </row>
    <row r="49" spans="1:9">
      <c r="A49" s="35" t="s">
        <v>57</v>
      </c>
      <c r="B49" s="36" t="s">
        <v>41</v>
      </c>
      <c r="C49" s="134">
        <v>1993</v>
      </c>
      <c r="D49" s="37" t="s">
        <v>53</v>
      </c>
      <c r="E49" s="15">
        <v>20</v>
      </c>
      <c r="F49" s="75">
        <f t="shared" si="1"/>
        <v>30</v>
      </c>
      <c r="G49" s="17">
        <v>44</v>
      </c>
      <c r="H49" s="23">
        <f>'[1]celkem - jednotl'!A30</f>
        <v>48</v>
      </c>
      <c r="I49" s="24">
        <v>24</v>
      </c>
    </row>
    <row r="50" spans="1:9">
      <c r="A50" s="35" t="s">
        <v>44</v>
      </c>
      <c r="B50" s="36" t="s">
        <v>45</v>
      </c>
      <c r="C50" s="134">
        <v>1992</v>
      </c>
      <c r="D50" s="37" t="s">
        <v>46</v>
      </c>
      <c r="E50" s="15">
        <v>18</v>
      </c>
      <c r="F50" s="75">
        <f t="shared" si="1"/>
        <v>27</v>
      </c>
      <c r="G50" s="17">
        <v>45</v>
      </c>
      <c r="H50" s="23">
        <f>'[1]celkem - jednotl'!A23</f>
        <v>44</v>
      </c>
      <c r="I50" s="24">
        <v>17</v>
      </c>
    </row>
    <row r="51" spans="1:9">
      <c r="A51" s="35" t="s">
        <v>70</v>
      </c>
      <c r="B51" s="36" t="s">
        <v>71</v>
      </c>
      <c r="C51" s="134">
        <v>1995</v>
      </c>
      <c r="D51" s="37" t="s">
        <v>72</v>
      </c>
      <c r="E51" s="15">
        <v>18</v>
      </c>
      <c r="F51" s="75">
        <f t="shared" si="1"/>
        <v>27</v>
      </c>
      <c r="G51" s="17">
        <v>46</v>
      </c>
      <c r="H51" s="23">
        <f>'[1]celkem - jednotl'!A39</f>
        <v>48</v>
      </c>
      <c r="I51" s="24">
        <v>33</v>
      </c>
    </row>
    <row r="52" spans="1:9">
      <c r="A52" s="35" t="s">
        <v>55</v>
      </c>
      <c r="B52" s="36" t="s">
        <v>56</v>
      </c>
      <c r="C52" s="134">
        <v>1994</v>
      </c>
      <c r="D52" s="37" t="s">
        <v>53</v>
      </c>
      <c r="E52" s="15">
        <v>18</v>
      </c>
      <c r="F52" s="75">
        <f t="shared" si="1"/>
        <v>27</v>
      </c>
      <c r="G52" s="17">
        <v>47</v>
      </c>
      <c r="H52" s="23">
        <f>'[1]celkem - jednotl'!A29</f>
        <v>52</v>
      </c>
      <c r="I52" s="24">
        <v>23</v>
      </c>
    </row>
    <row r="53" spans="1:9">
      <c r="A53" s="35" t="s">
        <v>84</v>
      </c>
      <c r="B53" s="36" t="s">
        <v>71</v>
      </c>
      <c r="C53" s="134">
        <v>1993</v>
      </c>
      <c r="D53" s="37" t="s">
        <v>83</v>
      </c>
      <c r="E53" s="15">
        <v>18</v>
      </c>
      <c r="F53" s="75">
        <f t="shared" si="1"/>
        <v>27</v>
      </c>
      <c r="G53" s="17">
        <v>48</v>
      </c>
      <c r="H53" s="23">
        <f>'[1]celkem - jednotl'!A48</f>
        <v>57</v>
      </c>
      <c r="I53" s="24">
        <v>42</v>
      </c>
    </row>
    <row r="54" spans="1:9">
      <c r="A54" s="35" t="s">
        <v>61</v>
      </c>
      <c r="B54" s="36" t="s">
        <v>62</v>
      </c>
      <c r="C54" s="134">
        <v>1994</v>
      </c>
      <c r="D54" s="37" t="s">
        <v>59</v>
      </c>
      <c r="E54" s="15">
        <v>16</v>
      </c>
      <c r="F54" s="75">
        <f t="shared" si="1"/>
        <v>24</v>
      </c>
      <c r="G54" s="17">
        <v>49</v>
      </c>
      <c r="H54" s="23">
        <f>'[1]celkem - jednotl'!A33</f>
        <v>45</v>
      </c>
      <c r="I54" s="24">
        <v>27</v>
      </c>
    </row>
    <row r="55" spans="1:9">
      <c r="A55" s="35" t="s">
        <v>74</v>
      </c>
      <c r="B55" s="36" t="s">
        <v>69</v>
      </c>
      <c r="C55" s="134">
        <v>1993</v>
      </c>
      <c r="D55" s="37" t="s">
        <v>72</v>
      </c>
      <c r="E55" s="15">
        <v>15</v>
      </c>
      <c r="F55" s="75">
        <f t="shared" si="1"/>
        <v>22.5</v>
      </c>
      <c r="G55" s="17">
        <v>50</v>
      </c>
      <c r="H55" s="23">
        <f>'[1]celkem - jednotl'!A41</f>
        <v>41</v>
      </c>
      <c r="I55" s="24">
        <v>35</v>
      </c>
    </row>
    <row r="56" spans="1:9">
      <c r="A56" s="35" t="s">
        <v>99</v>
      </c>
      <c r="B56" s="36" t="s">
        <v>48</v>
      </c>
      <c r="C56" s="134">
        <v>1994</v>
      </c>
      <c r="D56" s="37" t="s">
        <v>96</v>
      </c>
      <c r="E56" s="15">
        <v>15</v>
      </c>
      <c r="F56" s="75">
        <f t="shared" si="1"/>
        <v>22.5</v>
      </c>
      <c r="G56" s="17">
        <v>51</v>
      </c>
      <c r="H56" s="23">
        <f>'[1]celkem - jednotl'!A57</f>
        <v>55</v>
      </c>
      <c r="I56" s="24">
        <v>51</v>
      </c>
    </row>
    <row r="57" spans="1:9">
      <c r="A57" s="35" t="s">
        <v>81</v>
      </c>
      <c r="B57" s="36" t="s">
        <v>35</v>
      </c>
      <c r="C57" s="134">
        <v>1994</v>
      </c>
      <c r="D57" s="37" t="s">
        <v>77</v>
      </c>
      <c r="E57" s="15">
        <v>15</v>
      </c>
      <c r="F57" s="75">
        <f t="shared" si="1"/>
        <v>22.5</v>
      </c>
      <c r="G57" s="17">
        <v>52</v>
      </c>
      <c r="H57" s="23">
        <f>'[1]celkem - jednotl'!A46</f>
        <v>58</v>
      </c>
      <c r="I57" s="24">
        <v>40</v>
      </c>
    </row>
    <row r="58" spans="1:9">
      <c r="A58" s="35" t="s">
        <v>108</v>
      </c>
      <c r="B58" s="36" t="s">
        <v>48</v>
      </c>
      <c r="C58" s="134">
        <v>1994</v>
      </c>
      <c r="D58" s="37" t="s">
        <v>107</v>
      </c>
      <c r="E58" s="15">
        <v>14</v>
      </c>
      <c r="F58" s="75">
        <f t="shared" si="1"/>
        <v>21</v>
      </c>
      <c r="G58" s="17">
        <v>53</v>
      </c>
      <c r="H58" s="23">
        <f>'[1]celkem - jednotl'!A64</f>
        <v>30</v>
      </c>
      <c r="I58" s="24">
        <v>58</v>
      </c>
    </row>
    <row r="59" spans="1:9">
      <c r="A59" s="35" t="s">
        <v>110</v>
      </c>
      <c r="B59" s="36" t="s">
        <v>86</v>
      </c>
      <c r="C59" s="134">
        <v>1992</v>
      </c>
      <c r="D59" s="37" t="s">
        <v>107</v>
      </c>
      <c r="E59" s="15">
        <v>13</v>
      </c>
      <c r="F59" s="75">
        <f t="shared" si="1"/>
        <v>19.5</v>
      </c>
      <c r="G59" s="17">
        <v>54</v>
      </c>
      <c r="H59" s="23">
        <f>'[1]celkem - jednotl'!A66</f>
        <v>47</v>
      </c>
      <c r="I59" s="24">
        <v>60</v>
      </c>
    </row>
    <row r="60" spans="1:9">
      <c r="A60" s="35" t="s">
        <v>47</v>
      </c>
      <c r="B60" s="36" t="s">
        <v>48</v>
      </c>
      <c r="C60" s="134">
        <v>1994</v>
      </c>
      <c r="D60" s="37" t="s">
        <v>46</v>
      </c>
      <c r="E60" s="15">
        <v>11</v>
      </c>
      <c r="F60" s="75">
        <f t="shared" si="1"/>
        <v>16.5</v>
      </c>
      <c r="G60" s="17">
        <v>55</v>
      </c>
      <c r="H60" s="23">
        <f>'[1]celkem - jednotl'!A24</f>
        <v>53</v>
      </c>
      <c r="I60" s="24">
        <v>18</v>
      </c>
    </row>
    <row r="61" spans="1:9">
      <c r="A61" s="35" t="s">
        <v>104</v>
      </c>
      <c r="B61" s="36" t="s">
        <v>20</v>
      </c>
      <c r="C61" s="134">
        <v>1994</v>
      </c>
      <c r="D61" s="37" t="s">
        <v>102</v>
      </c>
      <c r="E61" s="15">
        <v>10</v>
      </c>
      <c r="F61" s="75">
        <f t="shared" si="1"/>
        <v>15</v>
      </c>
      <c r="G61" s="17">
        <v>56</v>
      </c>
      <c r="H61" s="23">
        <f>'[1]celkem - jednotl'!A61</f>
        <v>51</v>
      </c>
      <c r="I61" s="24">
        <v>55</v>
      </c>
    </row>
    <row r="62" spans="1:9">
      <c r="A62" s="35" t="s">
        <v>87</v>
      </c>
      <c r="B62" s="36" t="s">
        <v>88</v>
      </c>
      <c r="C62" s="134">
        <v>1994</v>
      </c>
      <c r="D62" s="37" t="s">
        <v>83</v>
      </c>
      <c r="E62" s="15">
        <v>10</v>
      </c>
      <c r="F62" s="75">
        <f t="shared" si="1"/>
        <v>15</v>
      </c>
      <c r="G62" s="17">
        <v>57</v>
      </c>
      <c r="H62" s="23">
        <f>'[1]celkem - jednotl'!A50</f>
        <v>56</v>
      </c>
      <c r="I62" s="24">
        <v>44</v>
      </c>
    </row>
    <row r="63" spans="1:9">
      <c r="A63" s="35" t="s">
        <v>105</v>
      </c>
      <c r="B63" s="36" t="s">
        <v>39</v>
      </c>
      <c r="C63" s="134">
        <v>1992</v>
      </c>
      <c r="D63" s="37" t="s">
        <v>102</v>
      </c>
      <c r="E63" s="15">
        <v>10</v>
      </c>
      <c r="F63" s="75">
        <f t="shared" si="1"/>
        <v>15</v>
      </c>
      <c r="G63" s="17">
        <v>58</v>
      </c>
      <c r="H63" s="23">
        <f>'[1]celkem - jednotl'!A62</f>
        <v>59</v>
      </c>
      <c r="I63" s="24">
        <v>56</v>
      </c>
    </row>
    <row r="64" spans="1:9">
      <c r="A64" s="35" t="s">
        <v>101</v>
      </c>
      <c r="B64" s="36" t="s">
        <v>48</v>
      </c>
      <c r="C64" s="134">
        <v>1993</v>
      </c>
      <c r="D64" s="37" t="s">
        <v>102</v>
      </c>
      <c r="E64" s="15">
        <v>7</v>
      </c>
      <c r="F64" s="75">
        <f t="shared" si="1"/>
        <v>10.5</v>
      </c>
      <c r="G64" s="17">
        <v>59</v>
      </c>
      <c r="H64" s="23">
        <f>'[1]celkem - jednotl'!A59</f>
        <v>46</v>
      </c>
      <c r="I64" s="24">
        <v>53</v>
      </c>
    </row>
    <row r="65" spans="1:9" ht="15.75" thickBot="1">
      <c r="A65" s="38" t="s">
        <v>63</v>
      </c>
      <c r="B65" s="39" t="s">
        <v>64</v>
      </c>
      <c r="C65" s="135">
        <v>1994</v>
      </c>
      <c r="D65" s="40" t="s">
        <v>59</v>
      </c>
      <c r="E65" s="19">
        <v>0</v>
      </c>
      <c r="F65" s="76">
        <f t="shared" si="1"/>
        <v>0</v>
      </c>
      <c r="G65" s="21">
        <v>60</v>
      </c>
      <c r="H65" s="23">
        <f>'[1]celkem - jednotl'!A34</f>
        <v>60</v>
      </c>
      <c r="I65" s="24">
        <v>28</v>
      </c>
    </row>
    <row r="66" spans="1:9" ht="15.75" thickTop="1">
      <c r="A66" s="23"/>
      <c r="B66" s="23"/>
      <c r="C66" s="49"/>
      <c r="D66" s="23"/>
      <c r="E66" s="23"/>
      <c r="F66" s="23"/>
      <c r="G66" s="23"/>
      <c r="H66" s="23"/>
      <c r="I66" s="24"/>
    </row>
    <row r="67" spans="1:9">
      <c r="A67" s="48"/>
      <c r="B67" s="22" t="s">
        <v>111</v>
      </c>
      <c r="C67" s="49"/>
      <c r="D67" s="48"/>
      <c r="E67" s="4"/>
      <c r="F67" s="4"/>
      <c r="G67" s="4"/>
      <c r="H67" s="4"/>
      <c r="I67" s="49"/>
    </row>
    <row r="68" spans="1:9">
      <c r="A68" s="23"/>
      <c r="B68" s="23"/>
      <c r="C68" s="49"/>
      <c r="D68" s="23"/>
      <c r="E68" s="23"/>
      <c r="F68" s="23"/>
      <c r="G68" s="23"/>
      <c r="H68" s="23"/>
      <c r="I68" s="24"/>
    </row>
  </sheetData>
  <sortState ref="A7:I66">
    <sortCondition ref="G7:G66"/>
  </sortState>
  <mergeCells count="3">
    <mergeCell ref="A1:G1"/>
    <mergeCell ref="E2:G2"/>
    <mergeCell ref="A3:G3"/>
  </mergeCells>
  <pageMargins left="1.299212598425197" right="0.70866141732283472" top="0.78740157480314965" bottom="0.78740157480314965" header="0.31496062992125984" footer="0.31496062992125984"/>
  <pageSetup paperSize="9" scale="73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workbookViewId="0">
      <selection sqref="A1:C2"/>
    </sheetView>
  </sheetViews>
  <sheetFormatPr defaultRowHeight="15"/>
  <cols>
    <col min="1" max="1" width="16" customWidth="1"/>
    <col min="2" max="2" width="45.85546875" customWidth="1"/>
    <col min="3" max="3" width="24.5703125" customWidth="1"/>
  </cols>
  <sheetData>
    <row r="1" spans="1:18" ht="23.25">
      <c r="A1" s="194" t="s">
        <v>145</v>
      </c>
      <c r="B1" s="194"/>
      <c r="C1" s="194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ht="15.75">
      <c r="A2" s="136" t="s">
        <v>146</v>
      </c>
      <c r="B2" s="140"/>
      <c r="C2" s="176" t="s">
        <v>147</v>
      </c>
      <c r="D2" s="176"/>
      <c r="E2" s="176"/>
      <c r="F2" s="176"/>
      <c r="G2" s="137"/>
      <c r="H2" s="137"/>
      <c r="I2" s="137"/>
      <c r="J2" s="140"/>
      <c r="K2" s="140"/>
      <c r="L2" s="140"/>
      <c r="M2" s="140"/>
      <c r="N2" s="140"/>
      <c r="O2" s="137"/>
      <c r="P2" s="137"/>
      <c r="Q2" s="137"/>
      <c r="R2" s="137"/>
    </row>
    <row r="3" spans="1:18" ht="15.75">
      <c r="A3" s="77"/>
      <c r="B3" s="77"/>
      <c r="C3" s="72"/>
      <c r="F3" s="2"/>
    </row>
    <row r="4" spans="1:18" ht="15.75">
      <c r="A4" s="3" t="s">
        <v>139</v>
      </c>
      <c r="B4" s="3"/>
      <c r="C4" s="72"/>
      <c r="F4" s="2"/>
    </row>
    <row r="5" spans="1:18" ht="16.5" thickBot="1">
      <c r="A5" s="3"/>
      <c r="B5" s="3"/>
      <c r="C5" s="72"/>
      <c r="F5" s="2"/>
    </row>
    <row r="6" spans="1:18" ht="15.75" customHeight="1" thickTop="1">
      <c r="A6" s="184" t="s">
        <v>124</v>
      </c>
      <c r="B6" s="187" t="s">
        <v>4</v>
      </c>
      <c r="C6" s="190" t="s">
        <v>126</v>
      </c>
      <c r="F6" s="2"/>
    </row>
    <row r="7" spans="1:18" ht="15" customHeight="1">
      <c r="A7" s="185"/>
      <c r="B7" s="188"/>
      <c r="C7" s="191"/>
      <c r="F7" s="2" t="s">
        <v>143</v>
      </c>
    </row>
    <row r="8" spans="1:18" ht="15.75" customHeight="1" thickBot="1">
      <c r="A8" s="186"/>
      <c r="B8" s="189"/>
      <c r="C8" s="192"/>
      <c r="D8" s="78" t="s">
        <v>140</v>
      </c>
      <c r="E8" s="78" t="s">
        <v>141</v>
      </c>
      <c r="F8" s="2" t="s">
        <v>144</v>
      </c>
    </row>
    <row r="9" spans="1:18" ht="15.75">
      <c r="A9" s="79">
        <f t="shared" ref="A9:A23" si="0">RANK(C9,$C$9:$C$23)</f>
        <v>1</v>
      </c>
      <c r="B9" s="80" t="s">
        <v>21</v>
      </c>
      <c r="C9" s="81">
        <f>SUM('[2]celkem - jednotl'!R11:R14)-MIN('[2]celkem - jednotl'!R11:R14)</f>
        <v>710.5</v>
      </c>
      <c r="D9">
        <f>SUM('[1]celkem - jednotl'!A11:A14)-MAX('[1]celkem - jednotl'!A11:A14)</f>
        <v>20</v>
      </c>
      <c r="E9">
        <f>MIN('[2]celkem - jednotl'!A11:A14)</f>
        <v>2</v>
      </c>
      <c r="F9" s="2">
        <v>2</v>
      </c>
    </row>
    <row r="10" spans="1:18" ht="15.75">
      <c r="A10" s="82">
        <f t="shared" si="0"/>
        <v>2</v>
      </c>
      <c r="B10" s="83" t="s">
        <v>37</v>
      </c>
      <c r="C10" s="84">
        <f>SUM('[2]celkem - jednotl'!R19:R22)-MIN('[2]celkem - jednotl'!R19:R22)</f>
        <v>681</v>
      </c>
      <c r="D10">
        <f>SUM('[1]celkem - jednotl'!A19:A22)-MAX('[1]celkem - jednotl'!A19:A22)</f>
        <v>23</v>
      </c>
      <c r="E10">
        <f>MIN('[2]celkem - jednotl'!A19:A22)</f>
        <v>5</v>
      </c>
      <c r="F10" s="2">
        <v>4</v>
      </c>
    </row>
    <row r="11" spans="1:18" ht="15.75">
      <c r="A11" s="82">
        <f t="shared" si="0"/>
        <v>3</v>
      </c>
      <c r="B11" s="83" t="s">
        <v>66</v>
      </c>
      <c r="C11" s="84">
        <f>SUM('[2]celkem - jednotl'!R35:R38)-MIN('[2]celkem - jednotl'!R35:R38)</f>
        <v>663</v>
      </c>
      <c r="D11">
        <f>SUM('[1]celkem - jednotl'!A35:A38)-MAX('[1]celkem - jednotl'!A35:A38)</f>
        <v>31</v>
      </c>
      <c r="E11">
        <f>MIN('[2]celkem - jednotl'!A35:A38)</f>
        <v>6</v>
      </c>
      <c r="F11" s="2">
        <v>8</v>
      </c>
    </row>
    <row r="12" spans="1:18" ht="15.75">
      <c r="A12" s="82">
        <f t="shared" si="0"/>
        <v>4</v>
      </c>
      <c r="B12" s="83" t="s">
        <v>12</v>
      </c>
      <c r="C12" s="84">
        <f>SUM('[2]celkem - jednotl'!R7:R10)-MIN('[2]celkem - jednotl'!R7:R10)</f>
        <v>646</v>
      </c>
      <c r="D12">
        <f>SUM('[1]celkem - jednotl'!A7:A10)-MAX('[1]celkem - jednotl'!A7:A10)</f>
        <v>48</v>
      </c>
      <c r="E12">
        <f>MIN('[2]celkem - jednotl'!A7:A10)</f>
        <v>3</v>
      </c>
      <c r="F12" s="2">
        <v>1</v>
      </c>
    </row>
    <row r="13" spans="1:18" ht="15.75">
      <c r="A13" s="82">
        <f t="shared" si="0"/>
        <v>5</v>
      </c>
      <c r="B13" s="83" t="s">
        <v>72</v>
      </c>
      <c r="C13" s="84">
        <f>SUM('[2]celkem - jednotl'!R39:R42)-MIN('[2]celkem - jednotl'!R39:R42)</f>
        <v>593.5</v>
      </c>
      <c r="D13">
        <f>SUM('[1]celkem - jednotl'!A39:A42)-MAX('[1]celkem - jednotl'!A39:A42)</f>
        <v>84</v>
      </c>
      <c r="E13">
        <f>MIN('[2]celkem - jednotl'!A39:A42)</f>
        <v>1</v>
      </c>
      <c r="F13" s="2">
        <v>9</v>
      </c>
    </row>
    <row r="14" spans="1:18" ht="15.75">
      <c r="A14" s="82">
        <f t="shared" si="0"/>
        <v>6</v>
      </c>
      <c r="B14" s="83" t="s">
        <v>29</v>
      </c>
      <c r="C14" s="84">
        <f>SUM('[2]celkem - jednotl'!R15:R18)-MIN('[2]celkem - jednotl'!R15:R18)</f>
        <v>585.5</v>
      </c>
      <c r="D14">
        <f>SUM('[1]celkem - jednotl'!A15:A18)-MAX('[1]celkem - jednotl'!A15:A18)</f>
        <v>78</v>
      </c>
      <c r="E14">
        <f>MIN('[2]celkem - jednotl'!A15:A18)</f>
        <v>21</v>
      </c>
      <c r="F14" s="2">
        <v>3</v>
      </c>
    </row>
    <row r="15" spans="1:18" ht="15.75">
      <c r="A15" s="82">
        <f t="shared" si="0"/>
        <v>7</v>
      </c>
      <c r="B15" s="94" t="s">
        <v>107</v>
      </c>
      <c r="C15" s="84">
        <f>SUM('[2]celkem - jednotl'!R63:R66)-MIN('[2]celkem - jednotl'!R63:R66)</f>
        <v>584.5</v>
      </c>
      <c r="D15">
        <f>SUM('[1]celkem - jednotl'!A63:A66)-MAX('[1]celkem - jednotl'!A63:A66)</f>
        <v>77</v>
      </c>
      <c r="E15">
        <f>MIN('[2]celkem - jednotl'!A63:A66)</f>
        <v>8</v>
      </c>
      <c r="F15" s="2">
        <v>15</v>
      </c>
    </row>
    <row r="16" spans="1:18" ht="15.75">
      <c r="A16" s="82">
        <f t="shared" si="0"/>
        <v>8</v>
      </c>
      <c r="B16" s="83" t="s">
        <v>90</v>
      </c>
      <c r="C16" s="84">
        <f>SUM('[2]celkem - jednotl'!R51:R54)-MIN('[2]celkem - jednotl'!R51:R54)</f>
        <v>584</v>
      </c>
      <c r="D16">
        <f>SUM('[1]celkem - jednotl'!A51:A54)-MAX('[1]celkem - jednotl'!A51:A54)</f>
        <v>75</v>
      </c>
      <c r="E16">
        <f>MIN('[2]celkem - jednotl'!A51:A54)</f>
        <v>16</v>
      </c>
      <c r="F16" s="2">
        <v>12</v>
      </c>
    </row>
    <row r="17" spans="1:6" ht="15.75">
      <c r="A17" s="82">
        <f t="shared" si="0"/>
        <v>9</v>
      </c>
      <c r="B17" s="83" t="s">
        <v>77</v>
      </c>
      <c r="C17" s="84">
        <f>SUM('[2]celkem - jednotl'!R43:R46)-MIN('[2]celkem - jednotl'!R43:R46)</f>
        <v>581.5</v>
      </c>
      <c r="D17">
        <f>SUM('[1]celkem - jednotl'!A43:A46)-MAX('[1]celkem - jednotl'!A43:A46)</f>
        <v>74</v>
      </c>
      <c r="E17">
        <f>MIN('[2]celkem - jednotl'!A43:A46)</f>
        <v>9</v>
      </c>
      <c r="F17" s="2">
        <v>10</v>
      </c>
    </row>
    <row r="18" spans="1:6" ht="15.75">
      <c r="A18" s="82">
        <f t="shared" si="0"/>
        <v>10</v>
      </c>
      <c r="B18" s="83" t="s">
        <v>59</v>
      </c>
      <c r="C18" s="84">
        <f>SUM('[2]celkem - jednotl'!R31:R34)-MIN('[2]celkem - jednotl'!R31:R34)</f>
        <v>562</v>
      </c>
      <c r="D18">
        <f>SUM('[1]celkem - jednotl'!A31:A34)-MAX('[1]celkem - jednotl'!A31:A34)</f>
        <v>78</v>
      </c>
      <c r="E18">
        <f>MIN('[2]celkem - jednotl'!A31:A34)</f>
        <v>13</v>
      </c>
      <c r="F18" s="2">
        <v>7</v>
      </c>
    </row>
    <row r="19" spans="1:6" ht="15.75">
      <c r="A19" s="82">
        <f t="shared" si="0"/>
        <v>11</v>
      </c>
      <c r="B19" s="83" t="s">
        <v>53</v>
      </c>
      <c r="C19" s="84">
        <f>SUM('[2]celkem - jednotl'!R27:R30)-MIN('[2]celkem - jednotl'!R27:R30)</f>
        <v>552.5</v>
      </c>
      <c r="D19">
        <f>SUM('[1]celkem - jednotl'!A27:A30)-MAX('[1]celkem - jednotl'!A27:A30)</f>
        <v>89</v>
      </c>
      <c r="E19">
        <f>MIN('[2]celkem - jednotl'!A27:A30)</f>
        <v>17</v>
      </c>
      <c r="F19" s="2">
        <v>6</v>
      </c>
    </row>
    <row r="20" spans="1:6" ht="15.75">
      <c r="A20" s="82">
        <f t="shared" si="0"/>
        <v>12</v>
      </c>
      <c r="B20" s="83" t="s">
        <v>83</v>
      </c>
      <c r="C20" s="84">
        <f>SUM('[2]celkem - jednotl'!R47:R50)-MIN('[2]celkem - jednotl'!R47:R50)</f>
        <v>532</v>
      </c>
      <c r="D20">
        <f>SUM('[1]celkem - jednotl'!A47:A50)-MAX('[1]celkem - jednotl'!A47:A50)</f>
        <v>97</v>
      </c>
      <c r="E20">
        <f>MIN('[2]celkem - jednotl'!A47:A50)</f>
        <v>12</v>
      </c>
      <c r="F20" s="2">
        <v>11</v>
      </c>
    </row>
    <row r="21" spans="1:6" ht="15.75">
      <c r="A21" s="82">
        <f t="shared" si="0"/>
        <v>13</v>
      </c>
      <c r="B21" s="83" t="s">
        <v>96</v>
      </c>
      <c r="C21" s="84">
        <f>SUM('[2]celkem - jednotl'!R55:R58)-MIN('[2]celkem - jednotl'!R55:R58)</f>
        <v>513</v>
      </c>
      <c r="D21">
        <f>SUM('[1]celkem - jednotl'!A55:A58)-MAX('[1]celkem - jednotl'!A55:A58)</f>
        <v>116</v>
      </c>
      <c r="E21">
        <f>MIN('[2]celkem - jednotl'!A55:A58)</f>
        <v>25</v>
      </c>
      <c r="F21" s="2">
        <v>13</v>
      </c>
    </row>
    <row r="22" spans="1:6" ht="15.75">
      <c r="A22" s="82">
        <f t="shared" si="0"/>
        <v>14</v>
      </c>
      <c r="B22" s="83" t="s">
        <v>46</v>
      </c>
      <c r="C22" s="84">
        <f>SUM('[2]celkem - jednotl'!R23:R26)-MIN('[2]celkem - jednotl'!R23:R26)</f>
        <v>501</v>
      </c>
      <c r="D22">
        <f>SUM('[1]celkem - jednotl'!A23:A26)-MAX('[1]celkem - jednotl'!A23:A26)</f>
        <v>122</v>
      </c>
      <c r="E22">
        <f>MIN('[2]celkem - jednotl'!A23:A26)</f>
        <v>38</v>
      </c>
      <c r="F22" s="2">
        <v>5</v>
      </c>
    </row>
    <row r="23" spans="1:6" ht="16.5" thickBot="1">
      <c r="A23" s="85">
        <f t="shared" si="0"/>
        <v>15</v>
      </c>
      <c r="B23" s="95" t="s">
        <v>102</v>
      </c>
      <c r="C23" s="86">
        <f>SUM('[2]celkem - jednotl'!R59:R62)-MIN('[2]celkem - jednotl'!R59:R62)</f>
        <v>435</v>
      </c>
      <c r="D23">
        <f>SUM('[1]celkem - jednotl'!A59:A62)-MAX('[1]celkem - jednotl'!A59:A62)</f>
        <v>147</v>
      </c>
      <c r="E23">
        <f>MIN('[2]celkem - jednotl'!A59:A62)</f>
        <v>46</v>
      </c>
      <c r="F23" s="2">
        <v>14</v>
      </c>
    </row>
    <row r="24" spans="1:6" ht="15.75" thickTop="1">
      <c r="A24" s="87"/>
      <c r="B24" s="88"/>
      <c r="C24" s="89"/>
      <c r="F24" s="2"/>
    </row>
    <row r="25" spans="1:6">
      <c r="A25" s="90"/>
      <c r="B25" s="91"/>
      <c r="C25" s="92"/>
      <c r="F25" s="2"/>
    </row>
    <row r="26" spans="1:6">
      <c r="A26" s="90"/>
      <c r="B26" s="91"/>
      <c r="C26" s="92"/>
      <c r="F26" s="2"/>
    </row>
    <row r="27" spans="1:6">
      <c r="A27" s="193" t="s">
        <v>142</v>
      </c>
      <c r="B27" s="193"/>
      <c r="C27" s="193"/>
      <c r="F27" s="2"/>
    </row>
    <row r="28" spans="1:6">
      <c r="A28" s="90"/>
      <c r="B28" s="91"/>
      <c r="C28" s="92"/>
      <c r="F28" s="2"/>
    </row>
  </sheetData>
  <sortState ref="A6:F20">
    <sortCondition descending="1" ref="C6:C20"/>
  </sortState>
  <mergeCells count="5">
    <mergeCell ref="A6:A8"/>
    <mergeCell ref="B6:B8"/>
    <mergeCell ref="C6:C8"/>
    <mergeCell ref="A27:C27"/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70"/>
  <sheetViews>
    <sheetView zoomScale="90" zoomScaleNormal="90" workbookViewId="0">
      <selection activeCell="D4" sqref="D4"/>
    </sheetView>
  </sheetViews>
  <sheetFormatPr defaultRowHeight="15"/>
  <cols>
    <col min="1" max="1" width="7" customWidth="1"/>
    <col min="2" max="2" width="12.140625" customWidth="1"/>
    <col min="3" max="3" width="9.28515625" customWidth="1"/>
    <col min="4" max="4" width="10" customWidth="1"/>
    <col min="5" max="5" width="34.28515625" customWidth="1"/>
    <col min="6" max="17" width="8.7109375" customWidth="1"/>
    <col min="18" max="18" width="11.42578125" customWidth="1"/>
  </cols>
  <sheetData>
    <row r="1" spans="1:23" ht="24.75" customHeight="1">
      <c r="A1" s="194" t="s">
        <v>145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23"/>
      <c r="T1" s="23"/>
      <c r="U1" s="23"/>
      <c r="V1" s="23"/>
      <c r="W1" s="23"/>
    </row>
    <row r="2" spans="1:23" s="140" customFormat="1" ht="18" customHeight="1">
      <c r="A2" s="136" t="s">
        <v>146</v>
      </c>
      <c r="G2" s="137"/>
      <c r="H2" s="137"/>
      <c r="I2" s="137"/>
      <c r="O2" s="197" t="s">
        <v>147</v>
      </c>
      <c r="P2" s="197"/>
      <c r="Q2" s="197"/>
      <c r="R2" s="197"/>
      <c r="S2" s="142"/>
      <c r="T2" s="142"/>
      <c r="U2" s="142"/>
      <c r="V2" s="142"/>
      <c r="W2" s="143"/>
    </row>
    <row r="3" spans="1:23" ht="18" customHeight="1">
      <c r="A3" s="25" t="s">
        <v>123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5"/>
      <c r="N3" s="5"/>
      <c r="O3" s="5"/>
      <c r="P3" s="73"/>
      <c r="Q3" s="73"/>
      <c r="R3" s="73"/>
      <c r="S3" s="23"/>
      <c r="T3" s="23"/>
      <c r="U3" s="23"/>
      <c r="V3" s="23"/>
      <c r="W3" s="24"/>
    </row>
    <row r="4" spans="1:23" ht="18" customHeight="1" thickBot="1">
      <c r="A4" s="23"/>
      <c r="B4" s="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3"/>
      <c r="P4" s="23"/>
      <c r="Q4" s="23"/>
      <c r="R4" s="23"/>
      <c r="S4" s="23"/>
      <c r="T4" s="23"/>
      <c r="U4" s="23"/>
      <c r="V4" s="23"/>
      <c r="W4" s="24"/>
    </row>
    <row r="5" spans="1:23" ht="18" customHeight="1" thickTop="1">
      <c r="A5" s="198" t="s">
        <v>124</v>
      </c>
      <c r="B5" s="201" t="s">
        <v>1</v>
      </c>
      <c r="C5" s="201" t="s">
        <v>2</v>
      </c>
      <c r="D5" s="204" t="s">
        <v>3</v>
      </c>
      <c r="E5" s="206" t="s">
        <v>4</v>
      </c>
      <c r="F5" s="98" t="s">
        <v>125</v>
      </c>
      <c r="G5" s="99"/>
      <c r="H5" s="99"/>
      <c r="I5" s="99"/>
      <c r="J5" s="99"/>
      <c r="K5" s="99"/>
      <c r="L5" s="99"/>
      <c r="M5" s="99"/>
      <c r="N5" s="99"/>
      <c r="O5" s="100"/>
      <c r="P5" s="101"/>
      <c r="Q5" s="102"/>
      <c r="R5" s="195" t="s">
        <v>126</v>
      </c>
      <c r="S5" s="4"/>
      <c r="T5" s="4"/>
      <c r="U5" s="4"/>
      <c r="V5" s="4"/>
      <c r="W5" s="49"/>
    </row>
    <row r="6" spans="1:23" ht="18" customHeight="1">
      <c r="A6" s="199"/>
      <c r="B6" s="202"/>
      <c r="C6" s="202"/>
      <c r="D6" s="205"/>
      <c r="E6" s="207"/>
      <c r="F6" s="123" t="s">
        <v>127</v>
      </c>
      <c r="G6" s="124"/>
      <c r="H6" s="125"/>
      <c r="I6" s="126" t="s">
        <v>128</v>
      </c>
      <c r="J6" s="127"/>
      <c r="K6" s="125"/>
      <c r="L6" s="128" t="s">
        <v>129</v>
      </c>
      <c r="M6" s="124"/>
      <c r="N6" s="125"/>
      <c r="O6" s="129" t="s">
        <v>130</v>
      </c>
      <c r="P6" s="130"/>
      <c r="Q6" s="131"/>
      <c r="R6" s="196"/>
      <c r="S6" s="103" t="s">
        <v>131</v>
      </c>
      <c r="T6" s="41"/>
      <c r="U6" s="41"/>
      <c r="V6" s="41"/>
      <c r="W6" s="49" t="s">
        <v>132</v>
      </c>
    </row>
    <row r="7" spans="1:23" ht="18" customHeight="1" thickBot="1">
      <c r="A7" s="200"/>
      <c r="B7" s="203"/>
      <c r="C7" s="203"/>
      <c r="D7" s="205"/>
      <c r="E7" s="208"/>
      <c r="F7" s="104" t="s">
        <v>5</v>
      </c>
      <c r="G7" s="105" t="s">
        <v>6</v>
      </c>
      <c r="H7" s="106" t="s">
        <v>7</v>
      </c>
      <c r="I7" s="106" t="s">
        <v>5</v>
      </c>
      <c r="J7" s="107" t="s">
        <v>6</v>
      </c>
      <c r="K7" s="106" t="s">
        <v>7</v>
      </c>
      <c r="L7" s="108" t="s">
        <v>5</v>
      </c>
      <c r="M7" s="105" t="s">
        <v>6</v>
      </c>
      <c r="N7" s="106" t="s">
        <v>7</v>
      </c>
      <c r="O7" s="109" t="s">
        <v>5</v>
      </c>
      <c r="P7" s="110" t="s">
        <v>6</v>
      </c>
      <c r="Q7" s="106" t="s">
        <v>7</v>
      </c>
      <c r="R7" s="196"/>
      <c r="S7" s="49" t="s">
        <v>133</v>
      </c>
      <c r="T7" s="49" t="s">
        <v>134</v>
      </c>
      <c r="U7" s="49" t="s">
        <v>135</v>
      </c>
      <c r="V7" s="49" t="s">
        <v>136</v>
      </c>
      <c r="W7" s="49" t="s">
        <v>137</v>
      </c>
    </row>
    <row r="8" spans="1:23" ht="18" customHeight="1">
      <c r="A8" s="144">
        <v>1</v>
      </c>
      <c r="B8" s="111" t="s">
        <v>73</v>
      </c>
      <c r="C8" s="112" t="s">
        <v>62</v>
      </c>
      <c r="D8" s="113">
        <v>1993</v>
      </c>
      <c r="E8" s="114" t="s">
        <v>72</v>
      </c>
      <c r="F8" s="145">
        <f>'[2]jednotl - tlaky'!E40</f>
        <v>43</v>
      </c>
      <c r="G8" s="146">
        <f t="shared" ref="G8" si="0">F8*1.5</f>
        <v>64.5</v>
      </c>
      <c r="H8" s="147">
        <v>7</v>
      </c>
      <c r="I8" s="148">
        <f>MAX('[2]jednotl - trojskok'!E40:G40)</f>
        <v>9</v>
      </c>
      <c r="J8" s="149">
        <f t="shared" ref="J8" si="1">IF(I8&lt;4.1,0,IF(I8&lt;7.5,(I8-4)*10,(I8-4)*10+(I8-7.5)*10))</f>
        <v>65</v>
      </c>
      <c r="K8" s="147">
        <v>5</v>
      </c>
      <c r="L8" s="150">
        <f>'[2]jednotl - shyby'!E40</f>
        <v>22</v>
      </c>
      <c r="M8" s="151">
        <f t="shared" ref="M8" si="2">L8*3</f>
        <v>66</v>
      </c>
      <c r="N8" s="147">
        <v>4</v>
      </c>
      <c r="O8" s="150">
        <f>'[2]jednotl - vznosy'!E40</f>
        <v>46</v>
      </c>
      <c r="P8" s="152">
        <f t="shared" ref="P8" si="3">O8*1.5</f>
        <v>69</v>
      </c>
      <c r="Q8" s="147">
        <v>1</v>
      </c>
      <c r="R8" s="153">
        <f t="shared" ref="R8" si="4">SUM(G8,J8,M8,P8)</f>
        <v>264.5</v>
      </c>
      <c r="S8" s="133">
        <f t="shared" ref="S8" si="5">H8</f>
        <v>7</v>
      </c>
      <c r="T8" s="133">
        <f t="shared" ref="T8" si="6">N8</f>
        <v>4</v>
      </c>
      <c r="U8" s="133">
        <f t="shared" ref="U8" si="7">Q8</f>
        <v>1</v>
      </c>
      <c r="V8" s="133">
        <f t="shared" ref="V8" si="8">K8</f>
        <v>5</v>
      </c>
      <c r="W8" s="24">
        <v>34</v>
      </c>
    </row>
    <row r="9" spans="1:23" ht="18" customHeight="1">
      <c r="A9" s="154">
        <v>2</v>
      </c>
      <c r="B9" s="115" t="s">
        <v>22</v>
      </c>
      <c r="C9" s="116" t="s">
        <v>23</v>
      </c>
      <c r="D9" s="117">
        <v>1994</v>
      </c>
      <c r="E9" s="118" t="s">
        <v>21</v>
      </c>
      <c r="F9" s="155">
        <f>'[2]jednotl - tlaky'!E12</f>
        <v>52</v>
      </c>
      <c r="G9" s="156">
        <f t="shared" ref="G9:G40" si="9">F9*1.5</f>
        <v>78</v>
      </c>
      <c r="H9" s="157">
        <v>1</v>
      </c>
      <c r="I9" s="158">
        <f>MAX('[2]jednotl - trojskok'!E12:G12)</f>
        <v>8.5</v>
      </c>
      <c r="J9" s="159">
        <f t="shared" ref="J9:J40" si="10">IF(I9&lt;4.1,0,IF(I9&lt;7.5,(I9-4)*10,(I9-4)*10+(I9-7.5)*10))</f>
        <v>55</v>
      </c>
      <c r="K9" s="157">
        <v>17</v>
      </c>
      <c r="L9" s="160">
        <f>'[2]jednotl - shyby'!E12</f>
        <v>21</v>
      </c>
      <c r="M9" s="161">
        <f t="shared" ref="M9:M40" si="11">L9*3</f>
        <v>63</v>
      </c>
      <c r="N9" s="157">
        <v>9</v>
      </c>
      <c r="O9" s="160">
        <f>'[2]jednotl - vznosy'!E12</f>
        <v>43</v>
      </c>
      <c r="P9" s="162">
        <f t="shared" ref="P9:P40" si="12">O9*1.5</f>
        <v>64.5</v>
      </c>
      <c r="Q9" s="157">
        <v>2</v>
      </c>
      <c r="R9" s="163">
        <f t="shared" ref="R9:R40" si="13">SUM(G9,J9,M9,P9)</f>
        <v>260.5</v>
      </c>
      <c r="S9" s="133">
        <f t="shared" ref="S9:S40" si="14">H9</f>
        <v>1</v>
      </c>
      <c r="T9" s="133">
        <f t="shared" ref="T9:T40" si="15">N9</f>
        <v>9</v>
      </c>
      <c r="U9" s="133">
        <f t="shared" ref="U9:U40" si="16">Q9</f>
        <v>2</v>
      </c>
      <c r="V9" s="133">
        <f t="shared" ref="V9:V40" si="17">K9</f>
        <v>17</v>
      </c>
      <c r="W9" s="24">
        <v>6</v>
      </c>
    </row>
    <row r="10" spans="1:23" ht="18" customHeight="1">
      <c r="A10" s="154">
        <v>3</v>
      </c>
      <c r="B10" s="115" t="s">
        <v>10</v>
      </c>
      <c r="C10" s="116" t="s">
        <v>11</v>
      </c>
      <c r="D10" s="117">
        <v>1992</v>
      </c>
      <c r="E10" s="118" t="s">
        <v>12</v>
      </c>
      <c r="F10" s="155">
        <f>'[2]jednotl - tlaky'!E7</f>
        <v>47</v>
      </c>
      <c r="G10" s="156">
        <f t="shared" si="9"/>
        <v>70.5</v>
      </c>
      <c r="H10" s="157">
        <v>4</v>
      </c>
      <c r="I10" s="158">
        <f>MAX('[2]jednotl - trojskok'!E7:G7)</f>
        <v>7.3</v>
      </c>
      <c r="J10" s="159">
        <f t="shared" si="10"/>
        <v>33</v>
      </c>
      <c r="K10" s="157">
        <v>54</v>
      </c>
      <c r="L10" s="160">
        <f>'[2]jednotl - shyby'!E7</f>
        <v>28</v>
      </c>
      <c r="M10" s="161">
        <f t="shared" si="11"/>
        <v>84</v>
      </c>
      <c r="N10" s="157">
        <v>1</v>
      </c>
      <c r="O10" s="160">
        <f>'[2]jednotl - vznosy'!E7</f>
        <v>40</v>
      </c>
      <c r="P10" s="162">
        <f t="shared" si="12"/>
        <v>60</v>
      </c>
      <c r="Q10" s="157">
        <v>4</v>
      </c>
      <c r="R10" s="163">
        <f t="shared" si="13"/>
        <v>247.5</v>
      </c>
      <c r="S10" s="133">
        <f t="shared" si="14"/>
        <v>4</v>
      </c>
      <c r="T10" s="133">
        <f t="shared" si="15"/>
        <v>1</v>
      </c>
      <c r="U10" s="133">
        <f t="shared" si="16"/>
        <v>4</v>
      </c>
      <c r="V10" s="133">
        <f t="shared" si="17"/>
        <v>54</v>
      </c>
      <c r="W10" s="24">
        <v>1</v>
      </c>
    </row>
    <row r="11" spans="1:23" ht="18" customHeight="1">
      <c r="A11" s="154">
        <v>4</v>
      </c>
      <c r="B11" s="115" t="s">
        <v>24</v>
      </c>
      <c r="C11" s="116" t="s">
        <v>18</v>
      </c>
      <c r="D11" s="117">
        <v>1994</v>
      </c>
      <c r="E11" s="118" t="s">
        <v>21</v>
      </c>
      <c r="F11" s="155">
        <f>'[2]jednotl - tlaky'!E13</f>
        <v>48</v>
      </c>
      <c r="G11" s="156">
        <f t="shared" si="9"/>
        <v>72</v>
      </c>
      <c r="H11" s="157">
        <v>3</v>
      </c>
      <c r="I11" s="158">
        <f>MAX('[2]jednotl - trojskok'!E13:G13)</f>
        <v>8.6</v>
      </c>
      <c r="J11" s="159">
        <f t="shared" si="10"/>
        <v>57</v>
      </c>
      <c r="K11" s="157">
        <v>13</v>
      </c>
      <c r="L11" s="160">
        <f>'[2]jednotl - shyby'!E13</f>
        <v>22</v>
      </c>
      <c r="M11" s="161">
        <f t="shared" si="11"/>
        <v>66</v>
      </c>
      <c r="N11" s="157">
        <v>5</v>
      </c>
      <c r="O11" s="160">
        <f>'[2]jednotl - vznosy'!E13</f>
        <v>30</v>
      </c>
      <c r="P11" s="162">
        <f t="shared" si="12"/>
        <v>45</v>
      </c>
      <c r="Q11" s="157">
        <v>19</v>
      </c>
      <c r="R11" s="163">
        <f t="shared" si="13"/>
        <v>240</v>
      </c>
      <c r="S11" s="133">
        <f t="shared" si="14"/>
        <v>3</v>
      </c>
      <c r="T11" s="133">
        <f t="shared" si="15"/>
        <v>5</v>
      </c>
      <c r="U11" s="133">
        <f t="shared" si="16"/>
        <v>19</v>
      </c>
      <c r="V11" s="133">
        <f t="shared" si="17"/>
        <v>13</v>
      </c>
      <c r="W11" s="24">
        <v>7</v>
      </c>
    </row>
    <row r="12" spans="1:23" ht="18" customHeight="1">
      <c r="A12" s="154">
        <v>5</v>
      </c>
      <c r="B12" s="115" t="s">
        <v>36</v>
      </c>
      <c r="C12" s="116" t="s">
        <v>23</v>
      </c>
      <c r="D12" s="117">
        <v>1992</v>
      </c>
      <c r="E12" s="118" t="s">
        <v>37</v>
      </c>
      <c r="F12" s="155">
        <f>'[2]jednotl - tlaky'!E19</f>
        <v>41</v>
      </c>
      <c r="G12" s="156">
        <f t="shared" si="9"/>
        <v>61.5</v>
      </c>
      <c r="H12" s="157">
        <v>9</v>
      </c>
      <c r="I12" s="158">
        <f>MAX('[2]jednotl - trojskok'!E19:G19)</f>
        <v>8.5</v>
      </c>
      <c r="J12" s="159">
        <f t="shared" si="10"/>
        <v>55</v>
      </c>
      <c r="K12" s="157">
        <v>18</v>
      </c>
      <c r="L12" s="160">
        <f>'[2]jednotl - shyby'!E19</f>
        <v>22</v>
      </c>
      <c r="M12" s="161">
        <f t="shared" si="11"/>
        <v>66</v>
      </c>
      <c r="N12" s="157">
        <v>6</v>
      </c>
      <c r="O12" s="160">
        <f>'[2]jednotl - vznosy'!E19</f>
        <v>32</v>
      </c>
      <c r="P12" s="162">
        <f t="shared" si="12"/>
        <v>48</v>
      </c>
      <c r="Q12" s="157">
        <v>15</v>
      </c>
      <c r="R12" s="163">
        <f t="shared" si="13"/>
        <v>230.5</v>
      </c>
      <c r="S12" s="133">
        <f t="shared" si="14"/>
        <v>9</v>
      </c>
      <c r="T12" s="133">
        <f t="shared" si="15"/>
        <v>6</v>
      </c>
      <c r="U12" s="133">
        <f t="shared" si="16"/>
        <v>15</v>
      </c>
      <c r="V12" s="133">
        <f t="shared" si="17"/>
        <v>18</v>
      </c>
      <c r="W12" s="24">
        <v>13</v>
      </c>
    </row>
    <row r="13" spans="1:23" ht="18" customHeight="1">
      <c r="A13" s="154">
        <v>6</v>
      </c>
      <c r="B13" s="115" t="s">
        <v>65</v>
      </c>
      <c r="C13" s="116" t="s">
        <v>14</v>
      </c>
      <c r="D13" s="117">
        <v>1992</v>
      </c>
      <c r="E13" s="118" t="s">
        <v>66</v>
      </c>
      <c r="F13" s="155">
        <f>'[2]jednotl - tlaky'!E35</f>
        <v>44</v>
      </c>
      <c r="G13" s="156">
        <f t="shared" si="9"/>
        <v>66</v>
      </c>
      <c r="H13" s="157">
        <v>5</v>
      </c>
      <c r="I13" s="158">
        <f>MAX('[2]jednotl - trojskok'!E35:G35)</f>
        <v>8.6999999999999993</v>
      </c>
      <c r="J13" s="159">
        <f t="shared" si="10"/>
        <v>58.999999999999986</v>
      </c>
      <c r="K13" s="157">
        <v>10</v>
      </c>
      <c r="L13" s="160">
        <f>'[2]jednotl - shyby'!E35</f>
        <v>19</v>
      </c>
      <c r="M13" s="161">
        <f t="shared" si="11"/>
        <v>57</v>
      </c>
      <c r="N13" s="157">
        <v>16</v>
      </c>
      <c r="O13" s="160">
        <f>'[2]jednotl - vznosy'!E35</f>
        <v>31</v>
      </c>
      <c r="P13" s="162">
        <f t="shared" si="12"/>
        <v>46.5</v>
      </c>
      <c r="Q13" s="157">
        <v>18</v>
      </c>
      <c r="R13" s="163">
        <f t="shared" si="13"/>
        <v>228.5</v>
      </c>
      <c r="S13" s="133">
        <f t="shared" si="14"/>
        <v>5</v>
      </c>
      <c r="T13" s="133">
        <f t="shared" si="15"/>
        <v>16</v>
      </c>
      <c r="U13" s="133">
        <f t="shared" si="16"/>
        <v>18</v>
      </c>
      <c r="V13" s="133">
        <f t="shared" si="17"/>
        <v>10</v>
      </c>
      <c r="W13" s="24">
        <v>29</v>
      </c>
    </row>
    <row r="14" spans="1:23" ht="18" customHeight="1">
      <c r="A14" s="154">
        <v>7</v>
      </c>
      <c r="B14" s="115" t="s">
        <v>42</v>
      </c>
      <c r="C14" s="116" t="s">
        <v>43</v>
      </c>
      <c r="D14" s="117">
        <v>1992</v>
      </c>
      <c r="E14" s="118" t="s">
        <v>37</v>
      </c>
      <c r="F14" s="155">
        <f>'[2]jednotl - tlaky'!E22</f>
        <v>50</v>
      </c>
      <c r="G14" s="156">
        <f t="shared" si="9"/>
        <v>75</v>
      </c>
      <c r="H14" s="157">
        <v>2</v>
      </c>
      <c r="I14" s="158">
        <f>MAX('[2]jednotl - trojskok'!E22:G22)</f>
        <v>7.6</v>
      </c>
      <c r="J14" s="159">
        <f t="shared" si="10"/>
        <v>37</v>
      </c>
      <c r="K14" s="157">
        <v>48</v>
      </c>
      <c r="L14" s="160">
        <f>'[2]jednotl - shyby'!E22</f>
        <v>21</v>
      </c>
      <c r="M14" s="161">
        <f t="shared" si="11"/>
        <v>63</v>
      </c>
      <c r="N14" s="157">
        <v>10</v>
      </c>
      <c r="O14" s="160">
        <f>'[2]jednotl - vznosy'!E22</f>
        <v>35</v>
      </c>
      <c r="P14" s="162">
        <f t="shared" si="12"/>
        <v>52.5</v>
      </c>
      <c r="Q14" s="157">
        <v>9</v>
      </c>
      <c r="R14" s="163">
        <f t="shared" si="13"/>
        <v>227.5</v>
      </c>
      <c r="S14" s="133">
        <f t="shared" si="14"/>
        <v>2</v>
      </c>
      <c r="T14" s="133">
        <f t="shared" si="15"/>
        <v>10</v>
      </c>
      <c r="U14" s="133">
        <f t="shared" si="16"/>
        <v>9</v>
      </c>
      <c r="V14" s="133">
        <f t="shared" si="17"/>
        <v>48</v>
      </c>
      <c r="W14" s="24">
        <v>16</v>
      </c>
    </row>
    <row r="15" spans="1:23" ht="18" customHeight="1">
      <c r="A15" s="154">
        <v>8</v>
      </c>
      <c r="B15" s="115" t="s">
        <v>106</v>
      </c>
      <c r="C15" s="116" t="s">
        <v>20</v>
      </c>
      <c r="D15" s="117">
        <v>1993</v>
      </c>
      <c r="E15" s="118" t="s">
        <v>107</v>
      </c>
      <c r="F15" s="155">
        <f>'[2]jednotl - tlaky'!E63</f>
        <v>31</v>
      </c>
      <c r="G15" s="156">
        <f t="shared" si="9"/>
        <v>46.5</v>
      </c>
      <c r="H15" s="157">
        <v>26</v>
      </c>
      <c r="I15" s="158">
        <f>MAX('[2]jednotl - trojskok'!E63:G63)</f>
        <v>8.4</v>
      </c>
      <c r="J15" s="159">
        <f t="shared" si="10"/>
        <v>53</v>
      </c>
      <c r="K15" s="157">
        <v>22</v>
      </c>
      <c r="L15" s="160">
        <f>'[2]jednotl - shyby'!E63</f>
        <v>22</v>
      </c>
      <c r="M15" s="161">
        <f t="shared" si="11"/>
        <v>66</v>
      </c>
      <c r="N15" s="157">
        <v>7</v>
      </c>
      <c r="O15" s="160">
        <f>'[2]jednotl - vznosy'!E63</f>
        <v>40</v>
      </c>
      <c r="P15" s="162">
        <f t="shared" si="12"/>
        <v>60</v>
      </c>
      <c r="Q15" s="157">
        <v>5</v>
      </c>
      <c r="R15" s="163">
        <f t="shared" si="13"/>
        <v>225.5</v>
      </c>
      <c r="S15" s="133">
        <f t="shared" si="14"/>
        <v>26</v>
      </c>
      <c r="T15" s="133">
        <f t="shared" si="15"/>
        <v>7</v>
      </c>
      <c r="U15" s="133">
        <f t="shared" si="16"/>
        <v>5</v>
      </c>
      <c r="V15" s="133">
        <f t="shared" si="17"/>
        <v>22</v>
      </c>
      <c r="W15" s="24">
        <v>57</v>
      </c>
    </row>
    <row r="16" spans="1:23" ht="18" customHeight="1">
      <c r="A16" s="154">
        <v>9</v>
      </c>
      <c r="B16" s="115" t="s">
        <v>76</v>
      </c>
      <c r="C16" s="116" t="s">
        <v>26</v>
      </c>
      <c r="D16" s="117">
        <v>1992</v>
      </c>
      <c r="E16" s="118" t="s">
        <v>77</v>
      </c>
      <c r="F16" s="155">
        <f>'[2]jednotl - tlaky'!E43</f>
        <v>32</v>
      </c>
      <c r="G16" s="156">
        <f t="shared" si="9"/>
        <v>48</v>
      </c>
      <c r="H16" s="157">
        <v>22</v>
      </c>
      <c r="I16" s="158">
        <f>MAX('[2]jednotl - trojskok'!E43:G43)</f>
        <v>8.1999999999999993</v>
      </c>
      <c r="J16" s="159">
        <f t="shared" si="10"/>
        <v>48.999999999999986</v>
      </c>
      <c r="K16" s="157">
        <v>30</v>
      </c>
      <c r="L16" s="160">
        <f>'[2]jednotl - shyby'!E43</f>
        <v>24</v>
      </c>
      <c r="M16" s="161">
        <f t="shared" si="11"/>
        <v>72</v>
      </c>
      <c r="N16" s="157">
        <v>2</v>
      </c>
      <c r="O16" s="160">
        <f>'[2]jednotl - vznosy'!E43</f>
        <v>37</v>
      </c>
      <c r="P16" s="162">
        <f t="shared" si="12"/>
        <v>55.5</v>
      </c>
      <c r="Q16" s="157">
        <v>7</v>
      </c>
      <c r="R16" s="163">
        <f t="shared" si="13"/>
        <v>224.5</v>
      </c>
      <c r="S16" s="133">
        <f t="shared" si="14"/>
        <v>22</v>
      </c>
      <c r="T16" s="133">
        <f t="shared" si="15"/>
        <v>2</v>
      </c>
      <c r="U16" s="133">
        <f t="shared" si="16"/>
        <v>7</v>
      </c>
      <c r="V16" s="133">
        <f t="shared" si="17"/>
        <v>30</v>
      </c>
      <c r="W16" s="24">
        <v>37</v>
      </c>
    </row>
    <row r="17" spans="1:23" ht="18" customHeight="1">
      <c r="A17" s="154">
        <v>10</v>
      </c>
      <c r="B17" s="115" t="s">
        <v>68</v>
      </c>
      <c r="C17" s="116" t="s">
        <v>69</v>
      </c>
      <c r="D17" s="117">
        <v>1993</v>
      </c>
      <c r="E17" s="118" t="s">
        <v>66</v>
      </c>
      <c r="F17" s="155">
        <f>'[2]jednotl - tlaky'!E37</f>
        <v>29</v>
      </c>
      <c r="G17" s="156">
        <f t="shared" si="9"/>
        <v>43.5</v>
      </c>
      <c r="H17" s="157">
        <v>31</v>
      </c>
      <c r="I17" s="158">
        <f>MAX('[2]jednotl - trojskok'!E37:G37)</f>
        <v>8.8000000000000007</v>
      </c>
      <c r="J17" s="159">
        <f t="shared" si="10"/>
        <v>61.000000000000014</v>
      </c>
      <c r="K17" s="157">
        <v>6</v>
      </c>
      <c r="L17" s="160">
        <f>'[2]jednotl - shyby'!E37</f>
        <v>19</v>
      </c>
      <c r="M17" s="161">
        <f t="shared" si="11"/>
        <v>57</v>
      </c>
      <c r="N17" s="157">
        <v>17</v>
      </c>
      <c r="O17" s="160">
        <f>'[2]jednotl - vznosy'!E37</f>
        <v>42</v>
      </c>
      <c r="P17" s="162">
        <f t="shared" si="12"/>
        <v>63</v>
      </c>
      <c r="Q17" s="157">
        <v>3</v>
      </c>
      <c r="R17" s="163">
        <f t="shared" si="13"/>
        <v>224.5</v>
      </c>
      <c r="S17" s="133">
        <f t="shared" si="14"/>
        <v>31</v>
      </c>
      <c r="T17" s="133">
        <f t="shared" si="15"/>
        <v>17</v>
      </c>
      <c r="U17" s="133">
        <f t="shared" si="16"/>
        <v>3</v>
      </c>
      <c r="V17" s="133">
        <f t="shared" si="17"/>
        <v>6</v>
      </c>
      <c r="W17" s="24">
        <v>31</v>
      </c>
    </row>
    <row r="18" spans="1:23" ht="18" customHeight="1">
      <c r="A18" s="154">
        <v>11</v>
      </c>
      <c r="B18" s="115" t="s">
        <v>40</v>
      </c>
      <c r="C18" s="116" t="s">
        <v>41</v>
      </c>
      <c r="D18" s="117">
        <v>1993</v>
      </c>
      <c r="E18" s="118" t="s">
        <v>37</v>
      </c>
      <c r="F18" s="155">
        <f>'[2]jednotl - tlaky'!E21</f>
        <v>42</v>
      </c>
      <c r="G18" s="156">
        <f t="shared" si="9"/>
        <v>63</v>
      </c>
      <c r="H18" s="157">
        <v>8</v>
      </c>
      <c r="I18" s="158">
        <f>MAX('[2]jednotl - trojskok'!E21:G21)</f>
        <v>8.1999999999999993</v>
      </c>
      <c r="J18" s="159">
        <f t="shared" si="10"/>
        <v>48.999999999999986</v>
      </c>
      <c r="K18" s="157">
        <v>29</v>
      </c>
      <c r="L18" s="160">
        <f>'[2]jednotl - shyby'!E21</f>
        <v>18</v>
      </c>
      <c r="M18" s="161">
        <f t="shared" si="11"/>
        <v>54</v>
      </c>
      <c r="N18" s="157">
        <v>24</v>
      </c>
      <c r="O18" s="160">
        <f>'[2]jednotl - vznosy'!E21</f>
        <v>38</v>
      </c>
      <c r="P18" s="162">
        <f t="shared" si="12"/>
        <v>57</v>
      </c>
      <c r="Q18" s="157">
        <v>6</v>
      </c>
      <c r="R18" s="163">
        <f t="shared" si="13"/>
        <v>223</v>
      </c>
      <c r="S18" s="133">
        <f t="shared" si="14"/>
        <v>8</v>
      </c>
      <c r="T18" s="133">
        <f t="shared" si="15"/>
        <v>24</v>
      </c>
      <c r="U18" s="133">
        <f t="shared" si="16"/>
        <v>6</v>
      </c>
      <c r="V18" s="133">
        <f t="shared" si="17"/>
        <v>29</v>
      </c>
      <c r="W18" s="24">
        <v>15</v>
      </c>
    </row>
    <row r="19" spans="1:23" ht="18" customHeight="1">
      <c r="A19" s="154">
        <v>12</v>
      </c>
      <c r="B19" s="115" t="s">
        <v>82</v>
      </c>
      <c r="C19" s="116" t="s">
        <v>50</v>
      </c>
      <c r="D19" s="117">
        <v>1993</v>
      </c>
      <c r="E19" s="118" t="s">
        <v>83</v>
      </c>
      <c r="F19" s="155">
        <f>'[2]jednotl - tlaky'!E47</f>
        <v>40</v>
      </c>
      <c r="G19" s="156">
        <f t="shared" si="9"/>
        <v>60</v>
      </c>
      <c r="H19" s="157">
        <v>12</v>
      </c>
      <c r="I19" s="158">
        <f>MAX('[2]jednotl - trojskok'!E47:G47)</f>
        <v>8.8000000000000007</v>
      </c>
      <c r="J19" s="159">
        <f t="shared" si="10"/>
        <v>61.000000000000014</v>
      </c>
      <c r="K19" s="157">
        <v>7</v>
      </c>
      <c r="L19" s="160">
        <f>'[2]jednotl - shyby'!E47</f>
        <v>19</v>
      </c>
      <c r="M19" s="161">
        <f t="shared" si="11"/>
        <v>57</v>
      </c>
      <c r="N19" s="157">
        <v>18</v>
      </c>
      <c r="O19" s="160">
        <f>'[2]jednotl - vznosy'!E47</f>
        <v>28</v>
      </c>
      <c r="P19" s="162">
        <f t="shared" si="12"/>
        <v>42</v>
      </c>
      <c r="Q19" s="157">
        <v>25</v>
      </c>
      <c r="R19" s="163">
        <f t="shared" si="13"/>
        <v>220</v>
      </c>
      <c r="S19" s="133">
        <f t="shared" si="14"/>
        <v>12</v>
      </c>
      <c r="T19" s="133">
        <f t="shared" si="15"/>
        <v>18</v>
      </c>
      <c r="U19" s="133">
        <f t="shared" si="16"/>
        <v>25</v>
      </c>
      <c r="V19" s="133">
        <f t="shared" si="17"/>
        <v>7</v>
      </c>
      <c r="W19" s="24">
        <v>41</v>
      </c>
    </row>
    <row r="20" spans="1:23" ht="18" customHeight="1">
      <c r="A20" s="154">
        <v>13</v>
      </c>
      <c r="B20" s="115" t="s">
        <v>60</v>
      </c>
      <c r="C20" s="116" t="s">
        <v>16</v>
      </c>
      <c r="D20" s="117">
        <v>1994</v>
      </c>
      <c r="E20" s="118" t="s">
        <v>59</v>
      </c>
      <c r="F20" s="155">
        <f>'[2]jednotl - tlaky'!E32</f>
        <v>41</v>
      </c>
      <c r="G20" s="156">
        <f t="shared" si="9"/>
        <v>61.5</v>
      </c>
      <c r="H20" s="157">
        <v>10</v>
      </c>
      <c r="I20" s="158">
        <f>MAX('[2]jednotl - trojskok'!E32:G32)</f>
        <v>9</v>
      </c>
      <c r="J20" s="159">
        <f t="shared" si="10"/>
        <v>65</v>
      </c>
      <c r="K20" s="157">
        <v>4</v>
      </c>
      <c r="L20" s="160">
        <f>'[2]jednotl - shyby'!E32</f>
        <v>13</v>
      </c>
      <c r="M20" s="161">
        <f t="shared" si="11"/>
        <v>39</v>
      </c>
      <c r="N20" s="157">
        <v>48</v>
      </c>
      <c r="O20" s="160">
        <f>'[2]jednotl - vznosy'!E32</f>
        <v>30</v>
      </c>
      <c r="P20" s="162">
        <f t="shared" si="12"/>
        <v>45</v>
      </c>
      <c r="Q20" s="157">
        <v>20</v>
      </c>
      <c r="R20" s="163">
        <f t="shared" si="13"/>
        <v>210.5</v>
      </c>
      <c r="S20" s="133">
        <f t="shared" si="14"/>
        <v>10</v>
      </c>
      <c r="T20" s="133">
        <f t="shared" si="15"/>
        <v>48</v>
      </c>
      <c r="U20" s="133">
        <f t="shared" si="16"/>
        <v>20</v>
      </c>
      <c r="V20" s="133">
        <f t="shared" si="17"/>
        <v>4</v>
      </c>
      <c r="W20" s="24">
        <v>26</v>
      </c>
    </row>
    <row r="21" spans="1:23" ht="18" customHeight="1">
      <c r="A21" s="154">
        <v>14</v>
      </c>
      <c r="B21" s="115" t="s">
        <v>19</v>
      </c>
      <c r="C21" s="116" t="s">
        <v>20</v>
      </c>
      <c r="D21" s="117">
        <v>1992</v>
      </c>
      <c r="E21" s="118" t="s">
        <v>21</v>
      </c>
      <c r="F21" s="155">
        <f>'[2]jednotl - tlaky'!E11</f>
        <v>44</v>
      </c>
      <c r="G21" s="156">
        <f t="shared" si="9"/>
        <v>66</v>
      </c>
      <c r="H21" s="157">
        <v>6</v>
      </c>
      <c r="I21" s="158">
        <f>MAX('[2]jednotl - trojskok'!E11:G11)</f>
        <v>8</v>
      </c>
      <c r="J21" s="159">
        <f t="shared" si="10"/>
        <v>45</v>
      </c>
      <c r="K21" s="157">
        <v>35</v>
      </c>
      <c r="L21" s="160">
        <f>'[2]jednotl - shyby'!E11</f>
        <v>21</v>
      </c>
      <c r="M21" s="161">
        <f t="shared" si="11"/>
        <v>63</v>
      </c>
      <c r="N21" s="157">
        <v>11</v>
      </c>
      <c r="O21" s="160">
        <f>'[2]jednotl - vznosy'!E11</f>
        <v>24</v>
      </c>
      <c r="P21" s="162">
        <f t="shared" si="12"/>
        <v>36</v>
      </c>
      <c r="Q21" s="157">
        <v>35</v>
      </c>
      <c r="R21" s="163">
        <f t="shared" si="13"/>
        <v>210</v>
      </c>
      <c r="S21" s="133">
        <f t="shared" si="14"/>
        <v>6</v>
      </c>
      <c r="T21" s="133">
        <f t="shared" si="15"/>
        <v>11</v>
      </c>
      <c r="U21" s="133">
        <f t="shared" si="16"/>
        <v>35</v>
      </c>
      <c r="V21" s="133">
        <f t="shared" si="17"/>
        <v>35</v>
      </c>
      <c r="W21" s="24">
        <v>5</v>
      </c>
    </row>
    <row r="22" spans="1:23" ht="18" customHeight="1">
      <c r="A22" s="154">
        <v>15</v>
      </c>
      <c r="B22" s="115" t="s">
        <v>67</v>
      </c>
      <c r="C22" s="116" t="s">
        <v>35</v>
      </c>
      <c r="D22" s="117">
        <v>1992</v>
      </c>
      <c r="E22" s="118" t="s">
        <v>66</v>
      </c>
      <c r="F22" s="155">
        <f>'[2]jednotl - tlaky'!E36</f>
        <v>39</v>
      </c>
      <c r="G22" s="156">
        <f t="shared" si="9"/>
        <v>58.5</v>
      </c>
      <c r="H22" s="157">
        <v>14</v>
      </c>
      <c r="I22" s="158">
        <f>MAX('[2]jednotl - trojskok'!E36:G36)</f>
        <v>9.1999999999999993</v>
      </c>
      <c r="J22" s="159">
        <f t="shared" si="10"/>
        <v>68.999999999999986</v>
      </c>
      <c r="K22" s="157">
        <v>2</v>
      </c>
      <c r="L22" s="160">
        <f>'[2]jednotl - shyby'!E36</f>
        <v>16</v>
      </c>
      <c r="M22" s="161">
        <f t="shared" si="11"/>
        <v>48</v>
      </c>
      <c r="N22" s="157">
        <v>36</v>
      </c>
      <c r="O22" s="160">
        <f>'[2]jednotl - vznosy'!E36</f>
        <v>23</v>
      </c>
      <c r="P22" s="162">
        <f t="shared" si="12"/>
        <v>34.5</v>
      </c>
      <c r="Q22" s="157">
        <v>38</v>
      </c>
      <c r="R22" s="163">
        <f t="shared" si="13"/>
        <v>210</v>
      </c>
      <c r="S22" s="133">
        <f t="shared" si="14"/>
        <v>14</v>
      </c>
      <c r="T22" s="133">
        <f t="shared" si="15"/>
        <v>36</v>
      </c>
      <c r="U22" s="133">
        <f t="shared" si="16"/>
        <v>38</v>
      </c>
      <c r="V22" s="133">
        <f t="shared" si="17"/>
        <v>2</v>
      </c>
      <c r="W22" s="24">
        <v>30</v>
      </c>
    </row>
    <row r="23" spans="1:23" ht="18" customHeight="1">
      <c r="A23" s="154">
        <v>16</v>
      </c>
      <c r="B23" s="115" t="s">
        <v>89</v>
      </c>
      <c r="C23" s="116" t="s">
        <v>39</v>
      </c>
      <c r="D23" s="117">
        <v>1993</v>
      </c>
      <c r="E23" s="118" t="s">
        <v>90</v>
      </c>
      <c r="F23" s="155">
        <f>'[2]jednotl - tlaky'!E51</f>
        <v>40</v>
      </c>
      <c r="G23" s="156">
        <f t="shared" si="9"/>
        <v>60</v>
      </c>
      <c r="H23" s="157">
        <v>13</v>
      </c>
      <c r="I23" s="158">
        <f>MAX('[2]jednotl - trojskok'!E51:G51)</f>
        <v>8.4</v>
      </c>
      <c r="J23" s="159">
        <f t="shared" si="10"/>
        <v>53</v>
      </c>
      <c r="K23" s="157">
        <v>20</v>
      </c>
      <c r="L23" s="160">
        <f>'[2]jednotl - shyby'!E51</f>
        <v>18</v>
      </c>
      <c r="M23" s="161">
        <f t="shared" si="11"/>
        <v>54</v>
      </c>
      <c r="N23" s="157">
        <v>25</v>
      </c>
      <c r="O23" s="160">
        <f>'[2]jednotl - vznosy'!E51</f>
        <v>27</v>
      </c>
      <c r="P23" s="162">
        <f t="shared" si="12"/>
        <v>40.5</v>
      </c>
      <c r="Q23" s="157">
        <v>27</v>
      </c>
      <c r="R23" s="163">
        <f t="shared" si="13"/>
        <v>207.5</v>
      </c>
      <c r="S23" s="133">
        <f t="shared" si="14"/>
        <v>13</v>
      </c>
      <c r="T23" s="133">
        <f t="shared" si="15"/>
        <v>25</v>
      </c>
      <c r="U23" s="133">
        <f t="shared" si="16"/>
        <v>27</v>
      </c>
      <c r="V23" s="133">
        <f t="shared" si="17"/>
        <v>20</v>
      </c>
      <c r="W23" s="24">
        <v>45</v>
      </c>
    </row>
    <row r="24" spans="1:23" ht="18" customHeight="1">
      <c r="A24" s="154">
        <v>17</v>
      </c>
      <c r="B24" s="115" t="s">
        <v>52</v>
      </c>
      <c r="C24" s="116" t="s">
        <v>23</v>
      </c>
      <c r="D24" s="117">
        <v>1993</v>
      </c>
      <c r="E24" s="118" t="s">
        <v>53</v>
      </c>
      <c r="F24" s="155">
        <f>'[2]jednotl - tlaky'!E27</f>
        <v>28</v>
      </c>
      <c r="G24" s="156">
        <f t="shared" si="9"/>
        <v>42</v>
      </c>
      <c r="H24" s="157">
        <v>35</v>
      </c>
      <c r="I24" s="158">
        <f>MAX('[2]jednotl - trojskok'!E27:G27)</f>
        <v>9</v>
      </c>
      <c r="J24" s="159">
        <f t="shared" si="10"/>
        <v>65</v>
      </c>
      <c r="K24" s="157">
        <v>3</v>
      </c>
      <c r="L24" s="160">
        <f>'[2]jednotl - shyby'!E27</f>
        <v>17</v>
      </c>
      <c r="M24" s="161">
        <f t="shared" si="11"/>
        <v>51</v>
      </c>
      <c r="N24" s="157">
        <v>30</v>
      </c>
      <c r="O24" s="160">
        <f>'[2]jednotl - vznosy'!E27</f>
        <v>32</v>
      </c>
      <c r="P24" s="162">
        <f t="shared" si="12"/>
        <v>48</v>
      </c>
      <c r="Q24" s="157">
        <v>16</v>
      </c>
      <c r="R24" s="163">
        <f t="shared" si="13"/>
        <v>206</v>
      </c>
      <c r="S24" s="133">
        <f t="shared" si="14"/>
        <v>35</v>
      </c>
      <c r="T24" s="133">
        <f t="shared" si="15"/>
        <v>30</v>
      </c>
      <c r="U24" s="133">
        <f t="shared" si="16"/>
        <v>16</v>
      </c>
      <c r="V24" s="133">
        <f t="shared" si="17"/>
        <v>3</v>
      </c>
      <c r="W24" s="24">
        <v>21</v>
      </c>
    </row>
    <row r="25" spans="1:23" ht="18" customHeight="1">
      <c r="A25" s="154">
        <v>18</v>
      </c>
      <c r="B25" s="115" t="s">
        <v>25</v>
      </c>
      <c r="C25" s="116" t="s">
        <v>26</v>
      </c>
      <c r="D25" s="117">
        <v>1994</v>
      </c>
      <c r="E25" s="118" t="s">
        <v>21</v>
      </c>
      <c r="F25" s="155">
        <f>'[2]jednotl - tlaky'!E14</f>
        <v>23</v>
      </c>
      <c r="G25" s="156">
        <f t="shared" si="9"/>
        <v>34.5</v>
      </c>
      <c r="H25" s="157">
        <v>42</v>
      </c>
      <c r="I25" s="158">
        <f>MAX('[2]jednotl - trojskok'!E14:G14)</f>
        <v>8.6</v>
      </c>
      <c r="J25" s="159">
        <f t="shared" si="10"/>
        <v>57</v>
      </c>
      <c r="K25" s="157">
        <v>15</v>
      </c>
      <c r="L25" s="160">
        <f>'[2]jednotl - shyby'!E14</f>
        <v>21</v>
      </c>
      <c r="M25" s="161">
        <f t="shared" si="11"/>
        <v>63</v>
      </c>
      <c r="N25" s="157">
        <v>12</v>
      </c>
      <c r="O25" s="160">
        <f>'[2]jednotl - vznosy'!E14</f>
        <v>34</v>
      </c>
      <c r="P25" s="162">
        <f t="shared" si="12"/>
        <v>51</v>
      </c>
      <c r="Q25" s="157">
        <v>12</v>
      </c>
      <c r="R25" s="163">
        <f t="shared" si="13"/>
        <v>205.5</v>
      </c>
      <c r="S25" s="133">
        <f t="shared" si="14"/>
        <v>42</v>
      </c>
      <c r="T25" s="133">
        <f t="shared" si="15"/>
        <v>12</v>
      </c>
      <c r="U25" s="133">
        <f t="shared" si="16"/>
        <v>12</v>
      </c>
      <c r="V25" s="133">
        <f t="shared" si="17"/>
        <v>15</v>
      </c>
      <c r="W25" s="24">
        <v>8</v>
      </c>
    </row>
    <row r="26" spans="1:23" ht="18" customHeight="1">
      <c r="A26" s="154">
        <v>19</v>
      </c>
      <c r="B26" s="115" t="s">
        <v>17</v>
      </c>
      <c r="C26" s="116" t="s">
        <v>18</v>
      </c>
      <c r="D26" s="117">
        <v>1994</v>
      </c>
      <c r="E26" s="118" t="s">
        <v>12</v>
      </c>
      <c r="F26" s="155">
        <f>'[2]jednotl - tlaky'!E10</f>
        <v>32</v>
      </c>
      <c r="G26" s="156">
        <f t="shared" si="9"/>
        <v>48</v>
      </c>
      <c r="H26" s="157">
        <v>23</v>
      </c>
      <c r="I26" s="158">
        <f>MAX('[2]jednotl - trojskok'!E10:G10)</f>
        <v>8.6999999999999993</v>
      </c>
      <c r="J26" s="159">
        <f t="shared" si="10"/>
        <v>58.999999999999986</v>
      </c>
      <c r="K26" s="157">
        <v>9</v>
      </c>
      <c r="L26" s="160">
        <f>'[2]jednotl - shyby'!E10</f>
        <v>16</v>
      </c>
      <c r="M26" s="161">
        <f t="shared" si="11"/>
        <v>48</v>
      </c>
      <c r="N26" s="157">
        <v>37</v>
      </c>
      <c r="O26" s="160">
        <f>'[2]jednotl - vznosy'!E10</f>
        <v>33</v>
      </c>
      <c r="P26" s="162">
        <f t="shared" si="12"/>
        <v>49.5</v>
      </c>
      <c r="Q26" s="157">
        <v>14</v>
      </c>
      <c r="R26" s="163">
        <f t="shared" si="13"/>
        <v>204.5</v>
      </c>
      <c r="S26" s="133">
        <f t="shared" si="14"/>
        <v>23</v>
      </c>
      <c r="T26" s="133">
        <f t="shared" si="15"/>
        <v>37</v>
      </c>
      <c r="U26" s="133">
        <f t="shared" si="16"/>
        <v>14</v>
      </c>
      <c r="V26" s="133">
        <f t="shared" si="17"/>
        <v>9</v>
      </c>
      <c r="W26" s="24">
        <v>4</v>
      </c>
    </row>
    <row r="27" spans="1:23" ht="18" customHeight="1">
      <c r="A27" s="154">
        <v>20</v>
      </c>
      <c r="B27" s="115" t="s">
        <v>58</v>
      </c>
      <c r="C27" s="116" t="s">
        <v>28</v>
      </c>
      <c r="D27" s="117">
        <v>1995</v>
      </c>
      <c r="E27" s="118" t="s">
        <v>59</v>
      </c>
      <c r="F27" s="155">
        <f>'[2]jednotl - tlaky'!E31</f>
        <v>37</v>
      </c>
      <c r="G27" s="156">
        <f t="shared" si="9"/>
        <v>55.5</v>
      </c>
      <c r="H27" s="157">
        <v>15</v>
      </c>
      <c r="I27" s="158">
        <f>MAX('[2]jednotl - trojskok'!E31:G31)</f>
        <v>6.8</v>
      </c>
      <c r="J27" s="159">
        <f t="shared" si="10"/>
        <v>28</v>
      </c>
      <c r="K27" s="157">
        <v>59</v>
      </c>
      <c r="L27" s="160">
        <f>'[2]jednotl - shyby'!E31</f>
        <v>23</v>
      </c>
      <c r="M27" s="161">
        <f t="shared" si="11"/>
        <v>69</v>
      </c>
      <c r="N27" s="157">
        <v>3</v>
      </c>
      <c r="O27" s="160">
        <f>'[2]jednotl - vznosy'!E31</f>
        <v>34</v>
      </c>
      <c r="P27" s="162">
        <f t="shared" si="12"/>
        <v>51</v>
      </c>
      <c r="Q27" s="157">
        <v>13</v>
      </c>
      <c r="R27" s="163">
        <f t="shared" si="13"/>
        <v>203.5</v>
      </c>
      <c r="S27" s="133">
        <f t="shared" si="14"/>
        <v>15</v>
      </c>
      <c r="T27" s="133">
        <f t="shared" si="15"/>
        <v>3</v>
      </c>
      <c r="U27" s="133">
        <f t="shared" si="16"/>
        <v>13</v>
      </c>
      <c r="V27" s="133">
        <f t="shared" si="17"/>
        <v>59</v>
      </c>
      <c r="W27" s="24">
        <v>25</v>
      </c>
    </row>
    <row r="28" spans="1:23" ht="18" customHeight="1">
      <c r="A28" s="154">
        <v>21</v>
      </c>
      <c r="B28" s="115" t="s">
        <v>30</v>
      </c>
      <c r="C28" s="116" t="s">
        <v>31</v>
      </c>
      <c r="D28" s="117">
        <v>1994</v>
      </c>
      <c r="E28" s="118" t="s">
        <v>29</v>
      </c>
      <c r="F28" s="155">
        <f>'[2]jednotl - tlaky'!E16</f>
        <v>36</v>
      </c>
      <c r="G28" s="156">
        <f t="shared" si="9"/>
        <v>54</v>
      </c>
      <c r="H28" s="157">
        <v>17</v>
      </c>
      <c r="I28" s="158">
        <f>MAX('[2]jednotl - trojskok'!E16:G16)</f>
        <v>8.3000000000000007</v>
      </c>
      <c r="J28" s="159">
        <f t="shared" si="10"/>
        <v>51.000000000000014</v>
      </c>
      <c r="K28" s="157">
        <v>28</v>
      </c>
      <c r="L28" s="160">
        <f>'[2]jednotl - shyby'!E16</f>
        <v>18</v>
      </c>
      <c r="M28" s="161">
        <f t="shared" si="11"/>
        <v>54</v>
      </c>
      <c r="N28" s="157">
        <v>26</v>
      </c>
      <c r="O28" s="160">
        <f>'[2]jednotl - vznosy'!E16</f>
        <v>29</v>
      </c>
      <c r="P28" s="162">
        <f t="shared" si="12"/>
        <v>43.5</v>
      </c>
      <c r="Q28" s="157">
        <v>23</v>
      </c>
      <c r="R28" s="163">
        <f t="shared" si="13"/>
        <v>202.5</v>
      </c>
      <c r="S28" s="133">
        <f t="shared" si="14"/>
        <v>17</v>
      </c>
      <c r="T28" s="133">
        <f t="shared" si="15"/>
        <v>26</v>
      </c>
      <c r="U28" s="133">
        <f t="shared" si="16"/>
        <v>23</v>
      </c>
      <c r="V28" s="133">
        <f t="shared" si="17"/>
        <v>28</v>
      </c>
      <c r="W28" s="24">
        <v>10</v>
      </c>
    </row>
    <row r="29" spans="1:23" ht="18" customHeight="1">
      <c r="A29" s="154">
        <v>22</v>
      </c>
      <c r="B29" s="115" t="s">
        <v>78</v>
      </c>
      <c r="C29" s="116" t="s">
        <v>79</v>
      </c>
      <c r="D29" s="117">
        <v>1993</v>
      </c>
      <c r="E29" s="118" t="s">
        <v>77</v>
      </c>
      <c r="F29" s="155">
        <f>'[2]jednotl - tlaky'!E44</f>
        <v>32</v>
      </c>
      <c r="G29" s="156">
        <f t="shared" si="9"/>
        <v>48</v>
      </c>
      <c r="H29" s="157">
        <v>24</v>
      </c>
      <c r="I29" s="158">
        <f>MAX('[2]jednotl - trojskok'!E44:G44)</f>
        <v>7.9</v>
      </c>
      <c r="J29" s="159">
        <f t="shared" si="10"/>
        <v>43</v>
      </c>
      <c r="K29" s="157">
        <v>44</v>
      </c>
      <c r="L29" s="160">
        <f>'[2]jednotl - shyby'!E44</f>
        <v>21</v>
      </c>
      <c r="M29" s="161">
        <f t="shared" si="11"/>
        <v>63</v>
      </c>
      <c r="N29" s="157">
        <v>13</v>
      </c>
      <c r="O29" s="160">
        <f>'[2]jednotl - vznosy'!E44</f>
        <v>32</v>
      </c>
      <c r="P29" s="162">
        <f t="shared" si="12"/>
        <v>48</v>
      </c>
      <c r="Q29" s="157">
        <v>17</v>
      </c>
      <c r="R29" s="163">
        <f t="shared" si="13"/>
        <v>202</v>
      </c>
      <c r="S29" s="133">
        <f t="shared" si="14"/>
        <v>24</v>
      </c>
      <c r="T29" s="133">
        <f t="shared" si="15"/>
        <v>13</v>
      </c>
      <c r="U29" s="133">
        <f t="shared" si="16"/>
        <v>17</v>
      </c>
      <c r="V29" s="133">
        <f t="shared" si="17"/>
        <v>44</v>
      </c>
      <c r="W29" s="24">
        <v>38</v>
      </c>
    </row>
    <row r="30" spans="1:23" ht="18" customHeight="1">
      <c r="A30" s="154">
        <v>23</v>
      </c>
      <c r="B30" s="115" t="s">
        <v>27</v>
      </c>
      <c r="C30" s="116" t="s">
        <v>28</v>
      </c>
      <c r="D30" s="117">
        <v>1993</v>
      </c>
      <c r="E30" s="118" t="s">
        <v>29</v>
      </c>
      <c r="F30" s="155">
        <f>'[2]jednotl - tlaky'!E15</f>
        <v>41</v>
      </c>
      <c r="G30" s="156">
        <f t="shared" si="9"/>
        <v>61.5</v>
      </c>
      <c r="H30" s="157">
        <v>11</v>
      </c>
      <c r="I30" s="158">
        <f>MAX('[2]jednotl - trojskok'!E15:G15)</f>
        <v>8.4</v>
      </c>
      <c r="J30" s="159">
        <f t="shared" si="10"/>
        <v>53</v>
      </c>
      <c r="K30" s="157">
        <v>19</v>
      </c>
      <c r="L30" s="160">
        <f>'[2]jednotl - shyby'!E15</f>
        <v>19</v>
      </c>
      <c r="M30" s="161">
        <f t="shared" si="11"/>
        <v>57</v>
      </c>
      <c r="N30" s="157">
        <v>19</v>
      </c>
      <c r="O30" s="160">
        <f>'[2]jednotl - vznosy'!E15</f>
        <v>20</v>
      </c>
      <c r="P30" s="162">
        <f t="shared" si="12"/>
        <v>30</v>
      </c>
      <c r="Q30" s="157">
        <v>41</v>
      </c>
      <c r="R30" s="163">
        <f t="shared" si="13"/>
        <v>201.5</v>
      </c>
      <c r="S30" s="133">
        <f t="shared" si="14"/>
        <v>11</v>
      </c>
      <c r="T30" s="133">
        <f t="shared" si="15"/>
        <v>19</v>
      </c>
      <c r="U30" s="133">
        <f t="shared" si="16"/>
        <v>41</v>
      </c>
      <c r="V30" s="133">
        <f t="shared" si="17"/>
        <v>19</v>
      </c>
      <c r="W30" s="24">
        <v>9</v>
      </c>
    </row>
    <row r="31" spans="1:23" ht="18" customHeight="1">
      <c r="A31" s="154">
        <v>24</v>
      </c>
      <c r="B31" s="115" t="s">
        <v>54</v>
      </c>
      <c r="C31" s="116" t="s">
        <v>48</v>
      </c>
      <c r="D31" s="117">
        <v>1992</v>
      </c>
      <c r="E31" s="118" t="s">
        <v>53</v>
      </c>
      <c r="F31" s="155">
        <f>'[2]jednotl - tlaky'!E28</f>
        <v>33</v>
      </c>
      <c r="G31" s="156">
        <f t="shared" si="9"/>
        <v>49.5</v>
      </c>
      <c r="H31" s="157">
        <v>20</v>
      </c>
      <c r="I31" s="158">
        <f>MAX('[2]jednotl - trojskok'!E28:G28)</f>
        <v>8.3000000000000007</v>
      </c>
      <c r="J31" s="159">
        <f t="shared" si="10"/>
        <v>51.000000000000014</v>
      </c>
      <c r="K31" s="157">
        <v>27</v>
      </c>
      <c r="L31" s="160">
        <f>'[2]jednotl - shyby'!E28</f>
        <v>19</v>
      </c>
      <c r="M31" s="161">
        <f t="shared" si="11"/>
        <v>57</v>
      </c>
      <c r="N31" s="157">
        <v>20</v>
      </c>
      <c r="O31" s="160">
        <f>'[2]jednotl - vznosy'!E28</f>
        <v>29</v>
      </c>
      <c r="P31" s="162">
        <f t="shared" si="12"/>
        <v>43.5</v>
      </c>
      <c r="Q31" s="157">
        <v>24</v>
      </c>
      <c r="R31" s="163">
        <f t="shared" si="13"/>
        <v>201</v>
      </c>
      <c r="S31" s="133">
        <f t="shared" si="14"/>
        <v>20</v>
      </c>
      <c r="T31" s="133">
        <f t="shared" si="15"/>
        <v>20</v>
      </c>
      <c r="U31" s="133">
        <f t="shared" si="16"/>
        <v>24</v>
      </c>
      <c r="V31" s="133">
        <f t="shared" si="17"/>
        <v>27</v>
      </c>
      <c r="W31" s="24">
        <v>22</v>
      </c>
    </row>
    <row r="32" spans="1:23" ht="18" customHeight="1">
      <c r="A32" s="154">
        <v>25</v>
      </c>
      <c r="B32" s="115" t="s">
        <v>94</v>
      </c>
      <c r="C32" s="116" t="s">
        <v>95</v>
      </c>
      <c r="D32" s="117">
        <v>1992</v>
      </c>
      <c r="E32" s="118" t="s">
        <v>96</v>
      </c>
      <c r="F32" s="155">
        <f>'[2]jednotl - tlaky'!E55</f>
        <v>34</v>
      </c>
      <c r="G32" s="156">
        <f t="shared" si="9"/>
        <v>51</v>
      </c>
      <c r="H32" s="157">
        <v>19</v>
      </c>
      <c r="I32" s="158">
        <f>MAX('[2]jednotl - trojskok'!E55:G55)</f>
        <v>8.6999999999999993</v>
      </c>
      <c r="J32" s="159">
        <f t="shared" si="10"/>
        <v>58.999999999999986</v>
      </c>
      <c r="K32" s="157">
        <v>12</v>
      </c>
      <c r="L32" s="160">
        <f>'[2]jednotl - shyby'!E55</f>
        <v>17</v>
      </c>
      <c r="M32" s="161">
        <f t="shared" si="11"/>
        <v>51</v>
      </c>
      <c r="N32" s="157">
        <v>31</v>
      </c>
      <c r="O32" s="160">
        <f>'[2]jednotl - vznosy'!E55</f>
        <v>25</v>
      </c>
      <c r="P32" s="162">
        <f t="shared" si="12"/>
        <v>37.5</v>
      </c>
      <c r="Q32" s="157">
        <v>33</v>
      </c>
      <c r="R32" s="163">
        <f t="shared" si="13"/>
        <v>198.5</v>
      </c>
      <c r="S32" s="133">
        <f t="shared" si="14"/>
        <v>19</v>
      </c>
      <c r="T32" s="133">
        <f t="shared" si="15"/>
        <v>31</v>
      </c>
      <c r="U32" s="133">
        <f t="shared" si="16"/>
        <v>33</v>
      </c>
      <c r="V32" s="133">
        <f t="shared" si="17"/>
        <v>12</v>
      </c>
      <c r="W32" s="24">
        <v>49</v>
      </c>
    </row>
    <row r="33" spans="1:23" ht="18" customHeight="1">
      <c r="A33" s="154">
        <v>26</v>
      </c>
      <c r="B33" s="115" t="s">
        <v>13</v>
      </c>
      <c r="C33" s="116" t="s">
        <v>14</v>
      </c>
      <c r="D33" s="117">
        <v>1993</v>
      </c>
      <c r="E33" s="118" t="s">
        <v>12</v>
      </c>
      <c r="F33" s="155">
        <f>'[2]jednotl - tlaky'!E8</f>
        <v>29</v>
      </c>
      <c r="G33" s="156">
        <f t="shared" si="9"/>
        <v>43.5</v>
      </c>
      <c r="H33" s="157">
        <v>32</v>
      </c>
      <c r="I33" s="158">
        <f>MAX('[2]jednotl - trojskok'!E8:G8)</f>
        <v>8.1</v>
      </c>
      <c r="J33" s="159">
        <f t="shared" si="10"/>
        <v>47</v>
      </c>
      <c r="K33" s="157">
        <v>33</v>
      </c>
      <c r="L33" s="160">
        <f>'[2]jednotl - shyby'!E8</f>
        <v>22</v>
      </c>
      <c r="M33" s="161">
        <f t="shared" si="11"/>
        <v>66</v>
      </c>
      <c r="N33" s="157">
        <v>8</v>
      </c>
      <c r="O33" s="160">
        <f>'[2]jednotl - vznosy'!E8</f>
        <v>25</v>
      </c>
      <c r="P33" s="162">
        <f t="shared" si="12"/>
        <v>37.5</v>
      </c>
      <c r="Q33" s="157">
        <v>34</v>
      </c>
      <c r="R33" s="163">
        <f t="shared" si="13"/>
        <v>194</v>
      </c>
      <c r="S33" s="133">
        <f t="shared" si="14"/>
        <v>32</v>
      </c>
      <c r="T33" s="133">
        <f t="shared" si="15"/>
        <v>8</v>
      </c>
      <c r="U33" s="133">
        <f t="shared" si="16"/>
        <v>34</v>
      </c>
      <c r="V33" s="133">
        <f t="shared" si="17"/>
        <v>33</v>
      </c>
      <c r="W33" s="24">
        <v>2</v>
      </c>
    </row>
    <row r="34" spans="1:23" ht="18" customHeight="1">
      <c r="A34" s="154">
        <v>27</v>
      </c>
      <c r="B34" s="115" t="s">
        <v>91</v>
      </c>
      <c r="C34" s="116" t="s">
        <v>64</v>
      </c>
      <c r="D34" s="117">
        <v>1992</v>
      </c>
      <c r="E34" s="118" t="s">
        <v>90</v>
      </c>
      <c r="F34" s="155">
        <f>'[2]jednotl - tlaky'!E52</f>
        <v>30</v>
      </c>
      <c r="G34" s="156">
        <f t="shared" si="9"/>
        <v>45</v>
      </c>
      <c r="H34" s="157">
        <v>28</v>
      </c>
      <c r="I34" s="158">
        <f>MAX('[2]jednotl - trojskok'!E52:G52)</f>
        <v>8.8000000000000007</v>
      </c>
      <c r="J34" s="159">
        <f t="shared" si="10"/>
        <v>61.000000000000014</v>
      </c>
      <c r="K34" s="157">
        <v>8</v>
      </c>
      <c r="L34" s="160">
        <f>'[2]jednotl - shyby'!E52</f>
        <v>17</v>
      </c>
      <c r="M34" s="161">
        <f t="shared" si="11"/>
        <v>51</v>
      </c>
      <c r="N34" s="157">
        <v>32</v>
      </c>
      <c r="O34" s="160">
        <f>'[2]jednotl - vznosy'!E52</f>
        <v>24</v>
      </c>
      <c r="P34" s="162">
        <f t="shared" si="12"/>
        <v>36</v>
      </c>
      <c r="Q34" s="157">
        <v>36</v>
      </c>
      <c r="R34" s="163">
        <f t="shared" si="13"/>
        <v>193</v>
      </c>
      <c r="S34" s="133">
        <f t="shared" si="14"/>
        <v>28</v>
      </c>
      <c r="T34" s="133">
        <f t="shared" si="15"/>
        <v>32</v>
      </c>
      <c r="U34" s="133">
        <f t="shared" si="16"/>
        <v>36</v>
      </c>
      <c r="V34" s="133">
        <f t="shared" si="17"/>
        <v>8</v>
      </c>
      <c r="W34" s="24">
        <v>46</v>
      </c>
    </row>
    <row r="35" spans="1:23" ht="18" customHeight="1">
      <c r="A35" s="154">
        <v>28</v>
      </c>
      <c r="B35" s="115" t="s">
        <v>15</v>
      </c>
      <c r="C35" s="116" t="s">
        <v>16</v>
      </c>
      <c r="D35" s="117">
        <v>1993</v>
      </c>
      <c r="E35" s="118" t="s">
        <v>12</v>
      </c>
      <c r="F35" s="155">
        <f>'[2]jednotl - tlaky'!E9</f>
        <v>24</v>
      </c>
      <c r="G35" s="156">
        <f t="shared" si="9"/>
        <v>36</v>
      </c>
      <c r="H35" s="157">
        <v>40</v>
      </c>
      <c r="I35" s="158">
        <f>MAX('[2]jednotl - trojskok'!E9:G9)</f>
        <v>7.9</v>
      </c>
      <c r="J35" s="159">
        <f t="shared" si="10"/>
        <v>43</v>
      </c>
      <c r="K35" s="157">
        <v>42</v>
      </c>
      <c r="L35" s="160">
        <f>'[2]jednotl - shyby'!E9</f>
        <v>20</v>
      </c>
      <c r="M35" s="161">
        <f t="shared" si="11"/>
        <v>60</v>
      </c>
      <c r="N35" s="157">
        <v>14</v>
      </c>
      <c r="O35" s="160">
        <f>'[2]jednotl - vznosy'!E9</f>
        <v>35</v>
      </c>
      <c r="P35" s="162">
        <f t="shared" si="12"/>
        <v>52.5</v>
      </c>
      <c r="Q35" s="157">
        <v>10</v>
      </c>
      <c r="R35" s="163">
        <f t="shared" si="13"/>
        <v>191.5</v>
      </c>
      <c r="S35" s="133">
        <f t="shared" si="14"/>
        <v>40</v>
      </c>
      <c r="T35" s="133">
        <f t="shared" si="15"/>
        <v>14</v>
      </c>
      <c r="U35" s="133">
        <f t="shared" si="16"/>
        <v>10</v>
      </c>
      <c r="V35" s="133">
        <f t="shared" si="17"/>
        <v>42</v>
      </c>
      <c r="W35" s="24">
        <v>3</v>
      </c>
    </row>
    <row r="36" spans="1:23" ht="18" customHeight="1">
      <c r="A36" s="154">
        <v>29</v>
      </c>
      <c r="B36" s="115" t="s">
        <v>85</v>
      </c>
      <c r="C36" s="116" t="s">
        <v>86</v>
      </c>
      <c r="D36" s="117">
        <v>1994</v>
      </c>
      <c r="E36" s="118" t="s">
        <v>83</v>
      </c>
      <c r="F36" s="155">
        <f>'[2]jednotl - tlaky'!E49</f>
        <v>22</v>
      </c>
      <c r="G36" s="156">
        <f t="shared" si="9"/>
        <v>33</v>
      </c>
      <c r="H36" s="157">
        <v>46</v>
      </c>
      <c r="I36" s="158">
        <f>MAX('[2]jednotl - trojskok'!E49:G49)</f>
        <v>7.8</v>
      </c>
      <c r="J36" s="159">
        <f t="shared" si="10"/>
        <v>41</v>
      </c>
      <c r="K36" s="157">
        <v>45</v>
      </c>
      <c r="L36" s="160">
        <f>'[2]jednotl - shyby'!E49</f>
        <v>19</v>
      </c>
      <c r="M36" s="161">
        <f t="shared" si="11"/>
        <v>57</v>
      </c>
      <c r="N36" s="157">
        <v>21</v>
      </c>
      <c r="O36" s="160">
        <f>'[2]jednotl - vznosy'!E49</f>
        <v>36</v>
      </c>
      <c r="P36" s="162">
        <f t="shared" si="12"/>
        <v>54</v>
      </c>
      <c r="Q36" s="157">
        <v>8</v>
      </c>
      <c r="R36" s="163">
        <f t="shared" si="13"/>
        <v>185</v>
      </c>
      <c r="S36" s="133">
        <f t="shared" si="14"/>
        <v>46</v>
      </c>
      <c r="T36" s="133">
        <f t="shared" si="15"/>
        <v>21</v>
      </c>
      <c r="U36" s="133">
        <f t="shared" si="16"/>
        <v>8</v>
      </c>
      <c r="V36" s="133">
        <f t="shared" si="17"/>
        <v>45</v>
      </c>
      <c r="W36" s="24">
        <v>43</v>
      </c>
    </row>
    <row r="37" spans="1:23" ht="18" customHeight="1">
      <c r="A37" s="154">
        <v>30</v>
      </c>
      <c r="B37" s="115" t="s">
        <v>108</v>
      </c>
      <c r="C37" s="116" t="s">
        <v>48</v>
      </c>
      <c r="D37" s="117">
        <v>1994</v>
      </c>
      <c r="E37" s="118" t="s">
        <v>107</v>
      </c>
      <c r="F37" s="155">
        <f>'[2]jednotl - tlaky'!E64</f>
        <v>21</v>
      </c>
      <c r="G37" s="156">
        <f t="shared" si="9"/>
        <v>31.5</v>
      </c>
      <c r="H37" s="157">
        <v>48</v>
      </c>
      <c r="I37" s="158">
        <f>MAX('[2]jednotl - trojskok'!E64:G64)</f>
        <v>9.5</v>
      </c>
      <c r="J37" s="159">
        <f t="shared" si="10"/>
        <v>75</v>
      </c>
      <c r="K37" s="157">
        <v>1</v>
      </c>
      <c r="L37" s="160">
        <f>'[2]jednotl - shyby'!E64</f>
        <v>19</v>
      </c>
      <c r="M37" s="161">
        <f t="shared" si="11"/>
        <v>57</v>
      </c>
      <c r="N37" s="157">
        <v>22</v>
      </c>
      <c r="O37" s="160">
        <f>'[2]jednotl - vznosy'!E64</f>
        <v>14</v>
      </c>
      <c r="P37" s="162">
        <f t="shared" si="12"/>
        <v>21</v>
      </c>
      <c r="Q37" s="157">
        <v>53</v>
      </c>
      <c r="R37" s="163">
        <f t="shared" si="13"/>
        <v>184.5</v>
      </c>
      <c r="S37" s="133">
        <f t="shared" si="14"/>
        <v>48</v>
      </c>
      <c r="T37" s="133">
        <f t="shared" si="15"/>
        <v>22</v>
      </c>
      <c r="U37" s="133">
        <f t="shared" si="16"/>
        <v>53</v>
      </c>
      <c r="V37" s="133">
        <f t="shared" si="17"/>
        <v>1</v>
      </c>
      <c r="W37" s="24">
        <v>58</v>
      </c>
    </row>
    <row r="38" spans="1:23" ht="18" customHeight="1">
      <c r="A38" s="154">
        <v>31</v>
      </c>
      <c r="B38" s="115" t="s">
        <v>68</v>
      </c>
      <c r="C38" s="116" t="s">
        <v>35</v>
      </c>
      <c r="D38" s="117">
        <v>1995</v>
      </c>
      <c r="E38" s="118" t="s">
        <v>66</v>
      </c>
      <c r="F38" s="155">
        <f>'[2]jednotl - tlaky'!E38</f>
        <v>28</v>
      </c>
      <c r="G38" s="156">
        <f t="shared" si="9"/>
        <v>42</v>
      </c>
      <c r="H38" s="157">
        <v>36</v>
      </c>
      <c r="I38" s="158">
        <f>MAX('[2]jednotl - trojskok'!E38:G38)</f>
        <v>8.5</v>
      </c>
      <c r="J38" s="159">
        <f t="shared" si="10"/>
        <v>55</v>
      </c>
      <c r="K38" s="157">
        <v>16</v>
      </c>
      <c r="L38" s="160">
        <f>'[2]jednotl - shyby'!E38</f>
        <v>17</v>
      </c>
      <c r="M38" s="161">
        <f t="shared" si="11"/>
        <v>51</v>
      </c>
      <c r="N38" s="157">
        <v>33</v>
      </c>
      <c r="O38" s="160">
        <f>'[2]jednotl - vznosy'!E38</f>
        <v>24</v>
      </c>
      <c r="P38" s="162">
        <f t="shared" si="12"/>
        <v>36</v>
      </c>
      <c r="Q38" s="157">
        <v>37</v>
      </c>
      <c r="R38" s="163">
        <f t="shared" si="13"/>
        <v>184</v>
      </c>
      <c r="S38" s="133">
        <f t="shared" si="14"/>
        <v>36</v>
      </c>
      <c r="T38" s="133">
        <f t="shared" si="15"/>
        <v>33</v>
      </c>
      <c r="U38" s="133">
        <f t="shared" si="16"/>
        <v>37</v>
      </c>
      <c r="V38" s="133">
        <f t="shared" si="17"/>
        <v>16</v>
      </c>
      <c r="W38" s="24">
        <v>32</v>
      </c>
    </row>
    <row r="39" spans="1:23" ht="18" customHeight="1">
      <c r="A39" s="154">
        <v>32</v>
      </c>
      <c r="B39" s="115" t="s">
        <v>92</v>
      </c>
      <c r="C39" s="116" t="s">
        <v>48</v>
      </c>
      <c r="D39" s="117">
        <v>1994</v>
      </c>
      <c r="E39" s="118" t="s">
        <v>90</v>
      </c>
      <c r="F39" s="155">
        <f>'[2]jednotl - tlaky'!E53</f>
        <v>30</v>
      </c>
      <c r="G39" s="156">
        <f t="shared" si="9"/>
        <v>45</v>
      </c>
      <c r="H39" s="157">
        <v>29</v>
      </c>
      <c r="I39" s="158">
        <f>MAX('[2]jednotl - trojskok'!E53:G53)</f>
        <v>8.4</v>
      </c>
      <c r="J39" s="159">
        <f t="shared" si="10"/>
        <v>53</v>
      </c>
      <c r="K39" s="157">
        <v>21</v>
      </c>
      <c r="L39" s="160">
        <f>'[2]jednotl - shyby'!E53</f>
        <v>15</v>
      </c>
      <c r="M39" s="161">
        <f t="shared" si="11"/>
        <v>45</v>
      </c>
      <c r="N39" s="157">
        <v>43</v>
      </c>
      <c r="O39" s="160">
        <f>'[2]jednotl - vznosy'!E53</f>
        <v>27</v>
      </c>
      <c r="P39" s="162">
        <f t="shared" si="12"/>
        <v>40.5</v>
      </c>
      <c r="Q39" s="157">
        <v>28</v>
      </c>
      <c r="R39" s="163">
        <f t="shared" si="13"/>
        <v>183.5</v>
      </c>
      <c r="S39" s="133">
        <f t="shared" si="14"/>
        <v>29</v>
      </c>
      <c r="T39" s="133">
        <f t="shared" si="15"/>
        <v>43</v>
      </c>
      <c r="U39" s="133">
        <f t="shared" si="16"/>
        <v>28</v>
      </c>
      <c r="V39" s="133">
        <f t="shared" si="17"/>
        <v>21</v>
      </c>
      <c r="W39" s="24">
        <v>47</v>
      </c>
    </row>
    <row r="40" spans="1:23" ht="18" customHeight="1">
      <c r="A40" s="154">
        <v>33</v>
      </c>
      <c r="B40" s="115" t="s">
        <v>38</v>
      </c>
      <c r="C40" s="116" t="s">
        <v>39</v>
      </c>
      <c r="D40" s="117">
        <v>1993</v>
      </c>
      <c r="E40" s="118" t="s">
        <v>37</v>
      </c>
      <c r="F40" s="155">
        <f>'[2]jednotl - tlaky'!E20</f>
        <v>27</v>
      </c>
      <c r="G40" s="156">
        <f t="shared" si="9"/>
        <v>40.5</v>
      </c>
      <c r="H40" s="157">
        <v>37</v>
      </c>
      <c r="I40" s="158">
        <f>MAX('[2]jednotl - trojskok'!E20:G20)</f>
        <v>8.4</v>
      </c>
      <c r="J40" s="159">
        <f t="shared" si="10"/>
        <v>53</v>
      </c>
      <c r="K40" s="157">
        <v>23</v>
      </c>
      <c r="L40" s="160">
        <f>'[2]jednotl - shyby'!E20</f>
        <v>16</v>
      </c>
      <c r="M40" s="161">
        <f t="shared" si="11"/>
        <v>48</v>
      </c>
      <c r="N40" s="157">
        <v>38</v>
      </c>
      <c r="O40" s="160">
        <f>'[2]jednotl - vznosy'!E20</f>
        <v>27</v>
      </c>
      <c r="P40" s="162">
        <f t="shared" si="12"/>
        <v>40.5</v>
      </c>
      <c r="Q40" s="157">
        <v>29</v>
      </c>
      <c r="R40" s="163">
        <f t="shared" si="13"/>
        <v>182</v>
      </c>
      <c r="S40" s="133">
        <f t="shared" si="14"/>
        <v>37</v>
      </c>
      <c r="T40" s="133">
        <f t="shared" si="15"/>
        <v>38</v>
      </c>
      <c r="U40" s="133">
        <f t="shared" si="16"/>
        <v>29</v>
      </c>
      <c r="V40" s="133">
        <f t="shared" si="17"/>
        <v>23</v>
      </c>
      <c r="W40" s="24">
        <v>14</v>
      </c>
    </row>
    <row r="41" spans="1:23" ht="18" customHeight="1">
      <c r="A41" s="154">
        <v>34</v>
      </c>
      <c r="B41" s="115" t="s">
        <v>34</v>
      </c>
      <c r="C41" s="116" t="s">
        <v>35</v>
      </c>
      <c r="D41" s="117">
        <v>1994</v>
      </c>
      <c r="E41" s="118" t="s">
        <v>29</v>
      </c>
      <c r="F41" s="155">
        <f>'[2]jednotl - tlaky'!E18</f>
        <v>31</v>
      </c>
      <c r="G41" s="156">
        <f t="shared" ref="G41:G72" si="18">F41*1.5</f>
        <v>46.5</v>
      </c>
      <c r="H41" s="157">
        <v>27</v>
      </c>
      <c r="I41" s="158">
        <f>MAX('[2]jednotl - trojskok'!E18:G18)</f>
        <v>8</v>
      </c>
      <c r="J41" s="159">
        <f t="shared" ref="J41:J72" si="19">IF(I41&lt;4.1,0,IF(I41&lt;7.5,(I41-4)*10,(I41-4)*10+(I41-7.5)*10))</f>
        <v>45</v>
      </c>
      <c r="K41" s="157">
        <v>37</v>
      </c>
      <c r="L41" s="160">
        <f>'[2]jednotl - shyby'!E18</f>
        <v>20</v>
      </c>
      <c r="M41" s="161">
        <f t="shared" ref="M41:M72" si="20">L41*3</f>
        <v>60</v>
      </c>
      <c r="N41" s="157">
        <v>15</v>
      </c>
      <c r="O41" s="160">
        <f>'[2]jednotl - vznosy'!E18</f>
        <v>20</v>
      </c>
      <c r="P41" s="162">
        <f t="shared" ref="P41:P72" si="21">O41*1.5</f>
        <v>30</v>
      </c>
      <c r="Q41" s="157">
        <v>42</v>
      </c>
      <c r="R41" s="163">
        <f t="shared" ref="R41:R67" si="22">SUM(G41,J41,M41,P41)</f>
        <v>181.5</v>
      </c>
      <c r="S41" s="133">
        <f t="shared" ref="S41:S67" si="23">H41</f>
        <v>27</v>
      </c>
      <c r="T41" s="133">
        <f t="shared" ref="T41:T67" si="24">N41</f>
        <v>15</v>
      </c>
      <c r="U41" s="133">
        <f t="shared" ref="U41:U67" si="25">Q41</f>
        <v>42</v>
      </c>
      <c r="V41" s="133">
        <f t="shared" ref="V41:V67" si="26">K41</f>
        <v>37</v>
      </c>
      <c r="W41" s="24">
        <v>12</v>
      </c>
    </row>
    <row r="42" spans="1:23" ht="18" customHeight="1">
      <c r="A42" s="154">
        <v>35</v>
      </c>
      <c r="B42" s="115" t="s">
        <v>32</v>
      </c>
      <c r="C42" s="116" t="s">
        <v>33</v>
      </c>
      <c r="D42" s="117">
        <v>1994</v>
      </c>
      <c r="E42" s="118" t="s">
        <v>29</v>
      </c>
      <c r="F42" s="155">
        <f>'[2]jednotl - tlaky'!E17</f>
        <v>37</v>
      </c>
      <c r="G42" s="156">
        <f t="shared" si="18"/>
        <v>55.5</v>
      </c>
      <c r="H42" s="157">
        <v>16</v>
      </c>
      <c r="I42" s="158">
        <f>MAX('[2]jednotl - trojskok'!E17:G17)</f>
        <v>7</v>
      </c>
      <c r="J42" s="159">
        <f t="shared" si="19"/>
        <v>30</v>
      </c>
      <c r="K42" s="157">
        <v>57</v>
      </c>
      <c r="L42" s="160">
        <f>'[2]jednotl - shyby'!E17</f>
        <v>16</v>
      </c>
      <c r="M42" s="161">
        <f t="shared" si="20"/>
        <v>48</v>
      </c>
      <c r="N42" s="157">
        <v>39</v>
      </c>
      <c r="O42" s="160">
        <f>'[2]jednotl - vznosy'!E17</f>
        <v>30</v>
      </c>
      <c r="P42" s="162">
        <f t="shared" si="21"/>
        <v>45</v>
      </c>
      <c r="Q42" s="157">
        <v>21</v>
      </c>
      <c r="R42" s="163">
        <f t="shared" si="22"/>
        <v>178.5</v>
      </c>
      <c r="S42" s="133">
        <f t="shared" si="23"/>
        <v>16</v>
      </c>
      <c r="T42" s="133">
        <f t="shared" si="24"/>
        <v>39</v>
      </c>
      <c r="U42" s="133">
        <f t="shared" si="25"/>
        <v>21</v>
      </c>
      <c r="V42" s="133">
        <f t="shared" si="26"/>
        <v>57</v>
      </c>
      <c r="W42" s="24">
        <v>11</v>
      </c>
    </row>
    <row r="43" spans="1:23" ht="18" customHeight="1">
      <c r="A43" s="154">
        <v>36</v>
      </c>
      <c r="B43" s="115" t="s">
        <v>93</v>
      </c>
      <c r="C43" s="116" t="s">
        <v>71</v>
      </c>
      <c r="D43" s="117">
        <v>1993</v>
      </c>
      <c r="E43" s="118" t="s">
        <v>90</v>
      </c>
      <c r="F43" s="155">
        <f>'[2]jednotl - tlaky'!E54</f>
        <v>30</v>
      </c>
      <c r="G43" s="156">
        <f t="shared" si="18"/>
        <v>45</v>
      </c>
      <c r="H43" s="157">
        <v>30</v>
      </c>
      <c r="I43" s="158">
        <f>MAX('[2]jednotl - trojskok'!E54:G54)</f>
        <v>7.3</v>
      </c>
      <c r="J43" s="159">
        <f t="shared" si="19"/>
        <v>33</v>
      </c>
      <c r="K43" s="157">
        <v>53</v>
      </c>
      <c r="L43" s="160">
        <f>'[2]jednotl - shyby'!E54</f>
        <v>19</v>
      </c>
      <c r="M43" s="161">
        <f t="shared" si="20"/>
        <v>57</v>
      </c>
      <c r="N43" s="157">
        <v>23</v>
      </c>
      <c r="O43" s="160">
        <f>'[2]jednotl - vznosy'!E54</f>
        <v>28</v>
      </c>
      <c r="P43" s="162">
        <f t="shared" si="21"/>
        <v>42</v>
      </c>
      <c r="Q43" s="157">
        <v>26</v>
      </c>
      <c r="R43" s="163">
        <f t="shared" si="22"/>
        <v>177</v>
      </c>
      <c r="S43" s="133">
        <f t="shared" si="23"/>
        <v>30</v>
      </c>
      <c r="T43" s="133">
        <f t="shared" si="24"/>
        <v>23</v>
      </c>
      <c r="U43" s="133">
        <f t="shared" si="25"/>
        <v>26</v>
      </c>
      <c r="V43" s="133">
        <f t="shared" si="26"/>
        <v>53</v>
      </c>
      <c r="W43" s="24">
        <v>48</v>
      </c>
    </row>
    <row r="44" spans="1:23" ht="18" customHeight="1">
      <c r="A44" s="154">
        <v>37</v>
      </c>
      <c r="B44" s="115" t="s">
        <v>97</v>
      </c>
      <c r="C44" s="116" t="s">
        <v>98</v>
      </c>
      <c r="D44" s="117">
        <v>1993</v>
      </c>
      <c r="E44" s="118" t="s">
        <v>96</v>
      </c>
      <c r="F44" s="155">
        <f>'[2]jednotl - tlaky'!E56</f>
        <v>18</v>
      </c>
      <c r="G44" s="156">
        <f t="shared" si="18"/>
        <v>27</v>
      </c>
      <c r="H44" s="157">
        <v>56</v>
      </c>
      <c r="I44" s="158">
        <f>MAX('[2]jednotl - trojskok'!E56:G56)</f>
        <v>7.9</v>
      </c>
      <c r="J44" s="159">
        <f t="shared" si="19"/>
        <v>43</v>
      </c>
      <c r="K44" s="157">
        <v>43</v>
      </c>
      <c r="L44" s="160">
        <f>'[2]jednotl - shyby'!E56</f>
        <v>18</v>
      </c>
      <c r="M44" s="161">
        <f t="shared" si="20"/>
        <v>54</v>
      </c>
      <c r="N44" s="157">
        <v>27</v>
      </c>
      <c r="O44" s="160">
        <f>'[2]jednotl - vznosy'!E56</f>
        <v>35</v>
      </c>
      <c r="P44" s="162">
        <f t="shared" si="21"/>
        <v>52.5</v>
      </c>
      <c r="Q44" s="157">
        <v>11</v>
      </c>
      <c r="R44" s="163">
        <f t="shared" si="22"/>
        <v>176.5</v>
      </c>
      <c r="S44" s="133">
        <f t="shared" si="23"/>
        <v>56</v>
      </c>
      <c r="T44" s="133">
        <f t="shared" si="24"/>
        <v>27</v>
      </c>
      <c r="U44" s="133">
        <f t="shared" si="25"/>
        <v>11</v>
      </c>
      <c r="V44" s="133">
        <f t="shared" si="26"/>
        <v>43</v>
      </c>
      <c r="W44" s="24">
        <v>50</v>
      </c>
    </row>
    <row r="45" spans="1:23" ht="18" customHeight="1">
      <c r="A45" s="154">
        <v>38</v>
      </c>
      <c r="B45" s="115" t="s">
        <v>51</v>
      </c>
      <c r="C45" s="116" t="s">
        <v>48</v>
      </c>
      <c r="D45" s="117">
        <v>1994</v>
      </c>
      <c r="E45" s="118" t="s">
        <v>46</v>
      </c>
      <c r="F45" s="155">
        <f>'[2]jednotl - tlaky'!E26</f>
        <v>33</v>
      </c>
      <c r="G45" s="156">
        <f t="shared" si="18"/>
        <v>49.5</v>
      </c>
      <c r="H45" s="157">
        <v>21</v>
      </c>
      <c r="I45" s="158">
        <f>MAX('[2]jednotl - trojskok'!E26:G26)</f>
        <v>7.2</v>
      </c>
      <c r="J45" s="159">
        <f t="shared" si="19"/>
        <v>32</v>
      </c>
      <c r="K45" s="157">
        <v>56</v>
      </c>
      <c r="L45" s="160">
        <f>'[2]jednotl - shyby'!E26</f>
        <v>18</v>
      </c>
      <c r="M45" s="161">
        <f t="shared" si="20"/>
        <v>54</v>
      </c>
      <c r="N45" s="157">
        <v>28</v>
      </c>
      <c r="O45" s="160">
        <f>'[2]jednotl - vznosy'!E26</f>
        <v>27</v>
      </c>
      <c r="P45" s="162">
        <f t="shared" si="21"/>
        <v>40.5</v>
      </c>
      <c r="Q45" s="157">
        <v>30</v>
      </c>
      <c r="R45" s="163">
        <f t="shared" si="22"/>
        <v>176</v>
      </c>
      <c r="S45" s="133">
        <f t="shared" si="23"/>
        <v>21</v>
      </c>
      <c r="T45" s="133">
        <f t="shared" si="24"/>
        <v>28</v>
      </c>
      <c r="U45" s="133">
        <f t="shared" si="25"/>
        <v>30</v>
      </c>
      <c r="V45" s="133">
        <f t="shared" si="26"/>
        <v>56</v>
      </c>
      <c r="W45" s="24">
        <v>20</v>
      </c>
    </row>
    <row r="46" spans="1:23" ht="18" customHeight="1">
      <c r="A46" s="154">
        <v>39</v>
      </c>
      <c r="B46" s="115" t="s">
        <v>109</v>
      </c>
      <c r="C46" s="116" t="s">
        <v>45</v>
      </c>
      <c r="D46" s="117">
        <v>1992</v>
      </c>
      <c r="E46" s="118" t="s">
        <v>107</v>
      </c>
      <c r="F46" s="155">
        <f>'[2]jednotl - tlaky'!E65</f>
        <v>29</v>
      </c>
      <c r="G46" s="156">
        <f t="shared" si="18"/>
        <v>43.5</v>
      </c>
      <c r="H46" s="157">
        <v>33</v>
      </c>
      <c r="I46" s="158">
        <f>MAX('[2]jednotl - trojskok'!E65:G65)</f>
        <v>7.5</v>
      </c>
      <c r="J46" s="159">
        <f t="shared" si="19"/>
        <v>35</v>
      </c>
      <c r="K46" s="157">
        <v>51</v>
      </c>
      <c r="L46" s="160">
        <f>'[2]jednotl - shyby'!E65</f>
        <v>17</v>
      </c>
      <c r="M46" s="161">
        <f t="shared" si="20"/>
        <v>51</v>
      </c>
      <c r="N46" s="157">
        <v>34</v>
      </c>
      <c r="O46" s="160">
        <f>'[2]jednotl - vznosy'!E65</f>
        <v>30</v>
      </c>
      <c r="P46" s="162">
        <f t="shared" si="21"/>
        <v>45</v>
      </c>
      <c r="Q46" s="157">
        <v>22</v>
      </c>
      <c r="R46" s="163">
        <f t="shared" si="22"/>
        <v>174.5</v>
      </c>
      <c r="S46" s="133">
        <f t="shared" si="23"/>
        <v>33</v>
      </c>
      <c r="T46" s="133">
        <f t="shared" si="24"/>
        <v>34</v>
      </c>
      <c r="U46" s="133">
        <f t="shared" si="25"/>
        <v>22</v>
      </c>
      <c r="V46" s="133">
        <f t="shared" si="26"/>
        <v>51</v>
      </c>
      <c r="W46" s="24">
        <v>59</v>
      </c>
    </row>
    <row r="47" spans="1:23" ht="18" customHeight="1">
      <c r="A47" s="154">
        <v>40</v>
      </c>
      <c r="B47" s="115" t="s">
        <v>49</v>
      </c>
      <c r="C47" s="116" t="s">
        <v>50</v>
      </c>
      <c r="D47" s="117">
        <v>1992</v>
      </c>
      <c r="E47" s="118" t="s">
        <v>46</v>
      </c>
      <c r="F47" s="155">
        <f>'[2]jednotl - tlaky'!E25</f>
        <v>20</v>
      </c>
      <c r="G47" s="156">
        <f t="shared" si="18"/>
        <v>30</v>
      </c>
      <c r="H47" s="157">
        <v>52</v>
      </c>
      <c r="I47" s="158">
        <f>MAX('[2]jednotl - trojskok'!E25:G25)</f>
        <v>8.1</v>
      </c>
      <c r="J47" s="159">
        <f t="shared" si="19"/>
        <v>47</v>
      </c>
      <c r="K47" s="157">
        <v>32</v>
      </c>
      <c r="L47" s="160">
        <f>'[2]jednotl - shyby'!E25</f>
        <v>18</v>
      </c>
      <c r="M47" s="161">
        <f t="shared" si="20"/>
        <v>54</v>
      </c>
      <c r="N47" s="157">
        <v>29</v>
      </c>
      <c r="O47" s="160">
        <f>'[2]jednotl - vznosy'!E25</f>
        <v>27</v>
      </c>
      <c r="P47" s="162">
        <f t="shared" si="21"/>
        <v>40.5</v>
      </c>
      <c r="Q47" s="157">
        <v>31</v>
      </c>
      <c r="R47" s="163">
        <f t="shared" si="22"/>
        <v>171.5</v>
      </c>
      <c r="S47" s="133">
        <f t="shared" si="23"/>
        <v>52</v>
      </c>
      <c r="T47" s="133">
        <f t="shared" si="24"/>
        <v>29</v>
      </c>
      <c r="U47" s="133">
        <f t="shared" si="25"/>
        <v>31</v>
      </c>
      <c r="V47" s="133">
        <f t="shared" si="26"/>
        <v>32</v>
      </c>
      <c r="W47" s="24">
        <v>19</v>
      </c>
    </row>
    <row r="48" spans="1:23" ht="18" customHeight="1">
      <c r="A48" s="154">
        <v>41</v>
      </c>
      <c r="B48" s="115" t="s">
        <v>74</v>
      </c>
      <c r="C48" s="116" t="s">
        <v>69</v>
      </c>
      <c r="D48" s="117">
        <v>1993</v>
      </c>
      <c r="E48" s="118" t="s">
        <v>72</v>
      </c>
      <c r="F48" s="155">
        <f>'[2]jednotl - tlaky'!E41</f>
        <v>23</v>
      </c>
      <c r="G48" s="156">
        <f t="shared" si="18"/>
        <v>34.5</v>
      </c>
      <c r="H48" s="157">
        <v>43</v>
      </c>
      <c r="I48" s="158">
        <f>MAX('[2]jednotl - trojskok'!E41:G41)</f>
        <v>8.6</v>
      </c>
      <c r="J48" s="159">
        <f t="shared" si="19"/>
        <v>57</v>
      </c>
      <c r="K48" s="157">
        <v>14</v>
      </c>
      <c r="L48" s="160">
        <f>'[2]jednotl - shyby'!E41</f>
        <v>17</v>
      </c>
      <c r="M48" s="161">
        <f t="shared" si="20"/>
        <v>51</v>
      </c>
      <c r="N48" s="157">
        <v>35</v>
      </c>
      <c r="O48" s="160">
        <f>'[2]jednotl - vznosy'!E41</f>
        <v>15</v>
      </c>
      <c r="P48" s="162">
        <f t="shared" si="21"/>
        <v>22.5</v>
      </c>
      <c r="Q48" s="157">
        <v>50</v>
      </c>
      <c r="R48" s="163">
        <f t="shared" si="22"/>
        <v>165</v>
      </c>
      <c r="S48" s="133">
        <f t="shared" si="23"/>
        <v>43</v>
      </c>
      <c r="T48" s="133">
        <f t="shared" si="24"/>
        <v>35</v>
      </c>
      <c r="U48" s="133">
        <f t="shared" si="25"/>
        <v>50</v>
      </c>
      <c r="V48" s="133">
        <f t="shared" si="26"/>
        <v>14</v>
      </c>
      <c r="W48" s="24">
        <v>35</v>
      </c>
    </row>
    <row r="49" spans="1:23" ht="18" customHeight="1">
      <c r="A49" s="154">
        <v>42</v>
      </c>
      <c r="B49" s="115" t="s">
        <v>75</v>
      </c>
      <c r="C49" s="116" t="s">
        <v>23</v>
      </c>
      <c r="D49" s="117">
        <v>1993</v>
      </c>
      <c r="E49" s="118" t="s">
        <v>72</v>
      </c>
      <c r="F49" s="155">
        <f>'[2]jednotl - tlaky'!E42</f>
        <v>32</v>
      </c>
      <c r="G49" s="156">
        <f t="shared" si="18"/>
        <v>48</v>
      </c>
      <c r="H49" s="157">
        <v>25</v>
      </c>
      <c r="I49" s="158">
        <f>MAX('[2]jednotl - trojskok'!E42:G42)</f>
        <v>8.1</v>
      </c>
      <c r="J49" s="159">
        <f t="shared" si="19"/>
        <v>47</v>
      </c>
      <c r="K49" s="157">
        <v>34</v>
      </c>
      <c r="L49" s="160">
        <f>'[2]jednotl - shyby'!E42</f>
        <v>13</v>
      </c>
      <c r="M49" s="161">
        <f t="shared" si="20"/>
        <v>39</v>
      </c>
      <c r="N49" s="157">
        <v>49</v>
      </c>
      <c r="O49" s="160">
        <f>'[2]jednotl - vznosy'!E42</f>
        <v>20</v>
      </c>
      <c r="P49" s="162">
        <f t="shared" si="21"/>
        <v>30</v>
      </c>
      <c r="Q49" s="157">
        <v>43</v>
      </c>
      <c r="R49" s="163">
        <f t="shared" si="22"/>
        <v>164</v>
      </c>
      <c r="S49" s="133">
        <f t="shared" si="23"/>
        <v>25</v>
      </c>
      <c r="T49" s="133">
        <f t="shared" si="24"/>
        <v>49</v>
      </c>
      <c r="U49" s="133">
        <f t="shared" si="25"/>
        <v>43</v>
      </c>
      <c r="V49" s="133">
        <f t="shared" si="26"/>
        <v>34</v>
      </c>
      <c r="W49" s="24">
        <v>36</v>
      </c>
    </row>
    <row r="50" spans="1:23" ht="18" customHeight="1">
      <c r="A50" s="154">
        <v>43</v>
      </c>
      <c r="B50" s="115" t="s">
        <v>80</v>
      </c>
      <c r="C50" s="116" t="s">
        <v>26</v>
      </c>
      <c r="D50" s="117">
        <v>1992</v>
      </c>
      <c r="E50" s="118" t="s">
        <v>77</v>
      </c>
      <c r="F50" s="155">
        <f>'[2]jednotl - tlaky'!E45</f>
        <v>29</v>
      </c>
      <c r="G50" s="156">
        <f t="shared" si="18"/>
        <v>43.5</v>
      </c>
      <c r="H50" s="157">
        <v>34</v>
      </c>
      <c r="I50" s="158">
        <f>MAX('[2]jednotl - trojskok'!E45:G45)</f>
        <v>7.5</v>
      </c>
      <c r="J50" s="159">
        <f t="shared" si="19"/>
        <v>35</v>
      </c>
      <c r="K50" s="157">
        <v>50</v>
      </c>
      <c r="L50" s="160">
        <f>'[2]jednotl - shyby'!E45</f>
        <v>15</v>
      </c>
      <c r="M50" s="161">
        <f t="shared" si="20"/>
        <v>45</v>
      </c>
      <c r="N50" s="157">
        <v>44</v>
      </c>
      <c r="O50" s="160">
        <f>'[2]jednotl - vznosy'!E45</f>
        <v>21</v>
      </c>
      <c r="P50" s="162">
        <f t="shared" si="21"/>
        <v>31.5</v>
      </c>
      <c r="Q50" s="157">
        <v>39</v>
      </c>
      <c r="R50" s="163">
        <f t="shared" si="22"/>
        <v>155</v>
      </c>
      <c r="S50" s="133">
        <f t="shared" si="23"/>
        <v>34</v>
      </c>
      <c r="T50" s="133">
        <f t="shared" si="24"/>
        <v>44</v>
      </c>
      <c r="U50" s="133">
        <f t="shared" si="25"/>
        <v>39</v>
      </c>
      <c r="V50" s="133">
        <f t="shared" si="26"/>
        <v>50</v>
      </c>
      <c r="W50" s="24">
        <v>39</v>
      </c>
    </row>
    <row r="51" spans="1:23" ht="18" customHeight="1">
      <c r="A51" s="154">
        <v>44</v>
      </c>
      <c r="B51" s="115" t="s">
        <v>44</v>
      </c>
      <c r="C51" s="116" t="s">
        <v>45</v>
      </c>
      <c r="D51" s="117">
        <v>1992</v>
      </c>
      <c r="E51" s="118" t="s">
        <v>46</v>
      </c>
      <c r="F51" s="155">
        <f>'[2]jednotl - tlaky'!E23</f>
        <v>25</v>
      </c>
      <c r="G51" s="156">
        <f t="shared" si="18"/>
        <v>37.5</v>
      </c>
      <c r="H51" s="157">
        <v>38</v>
      </c>
      <c r="I51" s="158">
        <f>MAX('[2]jednotl - trojskok'!E23:G23)</f>
        <v>8.6999999999999993</v>
      </c>
      <c r="J51" s="159">
        <f t="shared" si="19"/>
        <v>58.999999999999986</v>
      </c>
      <c r="K51" s="157">
        <v>11</v>
      </c>
      <c r="L51" s="160">
        <f>'[2]jednotl - shyby'!E23</f>
        <v>10</v>
      </c>
      <c r="M51" s="161">
        <f t="shared" si="20"/>
        <v>30</v>
      </c>
      <c r="N51" s="157">
        <v>56</v>
      </c>
      <c r="O51" s="160">
        <f>'[2]jednotl - vznosy'!E23</f>
        <v>18</v>
      </c>
      <c r="P51" s="162">
        <f t="shared" si="21"/>
        <v>27</v>
      </c>
      <c r="Q51" s="157">
        <v>45</v>
      </c>
      <c r="R51" s="163">
        <f t="shared" si="22"/>
        <v>153.5</v>
      </c>
      <c r="S51" s="133">
        <f t="shared" si="23"/>
        <v>38</v>
      </c>
      <c r="T51" s="133">
        <f t="shared" si="24"/>
        <v>56</v>
      </c>
      <c r="U51" s="133">
        <f t="shared" si="25"/>
        <v>45</v>
      </c>
      <c r="V51" s="133">
        <f t="shared" si="26"/>
        <v>11</v>
      </c>
      <c r="W51" s="24">
        <v>17</v>
      </c>
    </row>
    <row r="52" spans="1:23" ht="18" customHeight="1">
      <c r="A52" s="154">
        <v>45</v>
      </c>
      <c r="B52" s="115" t="s">
        <v>61</v>
      </c>
      <c r="C52" s="116" t="s">
        <v>62</v>
      </c>
      <c r="D52" s="117">
        <v>1994</v>
      </c>
      <c r="E52" s="118" t="s">
        <v>59</v>
      </c>
      <c r="F52" s="155">
        <f>'[2]jednotl - tlaky'!E33</f>
        <v>24</v>
      </c>
      <c r="G52" s="156">
        <f t="shared" si="18"/>
        <v>36</v>
      </c>
      <c r="H52" s="157">
        <v>41</v>
      </c>
      <c r="I52" s="158">
        <f>MAX('[2]jednotl - trojskok'!E33:G33)</f>
        <v>7.9</v>
      </c>
      <c r="J52" s="159">
        <f t="shared" si="19"/>
        <v>43</v>
      </c>
      <c r="K52" s="157">
        <v>41</v>
      </c>
      <c r="L52" s="160">
        <f>'[2]jednotl - shyby'!E33</f>
        <v>15</v>
      </c>
      <c r="M52" s="161">
        <f t="shared" si="20"/>
        <v>45</v>
      </c>
      <c r="N52" s="157">
        <v>45</v>
      </c>
      <c r="O52" s="160">
        <f>'[2]jednotl - vznosy'!E33</f>
        <v>16</v>
      </c>
      <c r="P52" s="162">
        <f t="shared" si="21"/>
        <v>24</v>
      </c>
      <c r="Q52" s="157">
        <v>49</v>
      </c>
      <c r="R52" s="163">
        <f t="shared" si="22"/>
        <v>148</v>
      </c>
      <c r="S52" s="133">
        <f t="shared" si="23"/>
        <v>41</v>
      </c>
      <c r="T52" s="133">
        <f t="shared" si="24"/>
        <v>45</v>
      </c>
      <c r="U52" s="133">
        <f t="shared" si="25"/>
        <v>49</v>
      </c>
      <c r="V52" s="133">
        <f t="shared" si="26"/>
        <v>41</v>
      </c>
      <c r="W52" s="24">
        <v>27</v>
      </c>
    </row>
    <row r="53" spans="1:23" ht="18" customHeight="1">
      <c r="A53" s="154">
        <v>46</v>
      </c>
      <c r="B53" s="115" t="s">
        <v>101</v>
      </c>
      <c r="C53" s="116" t="s">
        <v>48</v>
      </c>
      <c r="D53" s="117">
        <v>1993</v>
      </c>
      <c r="E53" s="118" t="s">
        <v>102</v>
      </c>
      <c r="F53" s="155">
        <f>'[2]jednotl - tlaky'!E59</f>
        <v>35</v>
      </c>
      <c r="G53" s="156">
        <f t="shared" si="18"/>
        <v>52.5</v>
      </c>
      <c r="H53" s="157">
        <v>18</v>
      </c>
      <c r="I53" s="158">
        <f>MAX('[2]jednotl - trojskok'!E59:G59)</f>
        <v>8</v>
      </c>
      <c r="J53" s="159">
        <f t="shared" si="19"/>
        <v>45</v>
      </c>
      <c r="K53" s="157">
        <v>36</v>
      </c>
      <c r="L53" s="160">
        <f>'[2]jednotl - shyby'!E59</f>
        <v>13</v>
      </c>
      <c r="M53" s="161">
        <f t="shared" si="20"/>
        <v>39</v>
      </c>
      <c r="N53" s="157">
        <v>50</v>
      </c>
      <c r="O53" s="160">
        <f>'[2]jednotl - vznosy'!E59</f>
        <v>7</v>
      </c>
      <c r="P53" s="162">
        <f t="shared" si="21"/>
        <v>10.5</v>
      </c>
      <c r="Q53" s="157">
        <v>59</v>
      </c>
      <c r="R53" s="163">
        <f t="shared" si="22"/>
        <v>147</v>
      </c>
      <c r="S53" s="133">
        <f t="shared" si="23"/>
        <v>18</v>
      </c>
      <c r="T53" s="133">
        <f t="shared" si="24"/>
        <v>50</v>
      </c>
      <c r="U53" s="133">
        <f t="shared" si="25"/>
        <v>59</v>
      </c>
      <c r="V53" s="133">
        <f t="shared" si="26"/>
        <v>36</v>
      </c>
      <c r="W53" s="24">
        <v>53</v>
      </c>
    </row>
    <row r="54" spans="1:23" ht="18" customHeight="1">
      <c r="A54" s="154">
        <v>47</v>
      </c>
      <c r="B54" s="115" t="s">
        <v>110</v>
      </c>
      <c r="C54" s="116" t="s">
        <v>86</v>
      </c>
      <c r="D54" s="117">
        <v>1992</v>
      </c>
      <c r="E54" s="118" t="s">
        <v>107</v>
      </c>
      <c r="F54" s="155">
        <f>'[2]jednotl - tlaky'!E66</f>
        <v>23</v>
      </c>
      <c r="G54" s="156">
        <f t="shared" si="18"/>
        <v>34.5</v>
      </c>
      <c r="H54" s="157">
        <v>44</v>
      </c>
      <c r="I54" s="158">
        <f>MAX('[2]jednotl - trojskok'!E66:G66)</f>
        <v>8.4</v>
      </c>
      <c r="J54" s="159">
        <f t="shared" si="19"/>
        <v>53</v>
      </c>
      <c r="K54" s="157">
        <v>24</v>
      </c>
      <c r="L54" s="160">
        <f>'[2]jednotl - shyby'!E66</f>
        <v>13</v>
      </c>
      <c r="M54" s="161">
        <f t="shared" si="20"/>
        <v>39</v>
      </c>
      <c r="N54" s="157">
        <v>51</v>
      </c>
      <c r="O54" s="160">
        <f>'[2]jednotl - vznosy'!E66</f>
        <v>13</v>
      </c>
      <c r="P54" s="162">
        <f t="shared" si="21"/>
        <v>19.5</v>
      </c>
      <c r="Q54" s="157">
        <v>54</v>
      </c>
      <c r="R54" s="163">
        <f t="shared" si="22"/>
        <v>146</v>
      </c>
      <c r="S54" s="133">
        <f t="shared" si="23"/>
        <v>44</v>
      </c>
      <c r="T54" s="133">
        <f t="shared" si="24"/>
        <v>51</v>
      </c>
      <c r="U54" s="133">
        <f t="shared" si="25"/>
        <v>54</v>
      </c>
      <c r="V54" s="133">
        <f t="shared" si="26"/>
        <v>24</v>
      </c>
      <c r="W54" s="24">
        <v>60</v>
      </c>
    </row>
    <row r="55" spans="1:23" ht="18" customHeight="1">
      <c r="A55" s="154">
        <v>48</v>
      </c>
      <c r="B55" s="115" t="s">
        <v>70</v>
      </c>
      <c r="C55" s="116" t="s">
        <v>71</v>
      </c>
      <c r="D55" s="117">
        <v>1995</v>
      </c>
      <c r="E55" s="118" t="s">
        <v>72</v>
      </c>
      <c r="F55" s="155">
        <f>'[2]jednotl - tlaky'!E39</f>
        <v>21</v>
      </c>
      <c r="G55" s="156">
        <f t="shared" si="18"/>
        <v>31.5</v>
      </c>
      <c r="H55" s="157">
        <v>50</v>
      </c>
      <c r="I55" s="158">
        <f>MAX('[2]jednotl - trojskok'!E39:G39)</f>
        <v>8.3000000000000007</v>
      </c>
      <c r="J55" s="159">
        <f t="shared" si="19"/>
        <v>51.000000000000014</v>
      </c>
      <c r="K55" s="157">
        <v>26</v>
      </c>
      <c r="L55" s="160">
        <f>'[2]jednotl - shyby'!E39</f>
        <v>12</v>
      </c>
      <c r="M55" s="161">
        <f t="shared" si="20"/>
        <v>36</v>
      </c>
      <c r="N55" s="157">
        <v>53</v>
      </c>
      <c r="O55" s="160">
        <f>'[2]jednotl - vznosy'!E39</f>
        <v>18</v>
      </c>
      <c r="P55" s="162">
        <f t="shared" si="21"/>
        <v>27</v>
      </c>
      <c r="Q55" s="157">
        <v>46</v>
      </c>
      <c r="R55" s="163">
        <f t="shared" si="22"/>
        <v>145.5</v>
      </c>
      <c r="S55" s="133">
        <f t="shared" si="23"/>
        <v>50</v>
      </c>
      <c r="T55" s="133">
        <f t="shared" si="24"/>
        <v>53</v>
      </c>
      <c r="U55" s="133">
        <f t="shared" si="25"/>
        <v>46</v>
      </c>
      <c r="V55" s="133">
        <f t="shared" si="26"/>
        <v>26</v>
      </c>
      <c r="W55" s="24">
        <v>33</v>
      </c>
    </row>
    <row r="56" spans="1:23" ht="18" customHeight="1">
      <c r="A56" s="154">
        <v>49</v>
      </c>
      <c r="B56" s="115" t="s">
        <v>57</v>
      </c>
      <c r="C56" s="116" t="s">
        <v>41</v>
      </c>
      <c r="D56" s="117">
        <v>1993</v>
      </c>
      <c r="E56" s="118" t="s">
        <v>53</v>
      </c>
      <c r="F56" s="155">
        <f>'[2]jednotl - tlaky'!E30</f>
        <v>21</v>
      </c>
      <c r="G56" s="156">
        <f t="shared" si="18"/>
        <v>31.5</v>
      </c>
      <c r="H56" s="157">
        <v>49</v>
      </c>
      <c r="I56" s="158">
        <f>MAX('[2]jednotl - trojskok'!E30:G30)</f>
        <v>8.3000000000000007</v>
      </c>
      <c r="J56" s="159">
        <f t="shared" si="19"/>
        <v>51.000000000000014</v>
      </c>
      <c r="K56" s="157">
        <v>25</v>
      </c>
      <c r="L56" s="160">
        <f>'[2]jednotl - shyby'!E30</f>
        <v>11</v>
      </c>
      <c r="M56" s="161">
        <f t="shared" si="20"/>
        <v>33</v>
      </c>
      <c r="N56" s="157">
        <v>54</v>
      </c>
      <c r="O56" s="160">
        <f>'[2]jednotl - vznosy'!E30</f>
        <v>20</v>
      </c>
      <c r="P56" s="162">
        <f t="shared" si="21"/>
        <v>30</v>
      </c>
      <c r="Q56" s="157">
        <v>44</v>
      </c>
      <c r="R56" s="163">
        <f t="shared" si="22"/>
        <v>145.5</v>
      </c>
      <c r="S56" s="133">
        <f t="shared" si="23"/>
        <v>49</v>
      </c>
      <c r="T56" s="133">
        <f t="shared" si="24"/>
        <v>54</v>
      </c>
      <c r="U56" s="133">
        <f t="shared" si="25"/>
        <v>44</v>
      </c>
      <c r="V56" s="133">
        <f t="shared" si="26"/>
        <v>25</v>
      </c>
      <c r="W56" s="24">
        <v>24</v>
      </c>
    </row>
    <row r="57" spans="1:23" ht="18" customHeight="1">
      <c r="A57" s="154">
        <v>50</v>
      </c>
      <c r="B57" s="115" t="s">
        <v>103</v>
      </c>
      <c r="C57" s="116" t="s">
        <v>33</v>
      </c>
      <c r="D57" s="117">
        <v>1995</v>
      </c>
      <c r="E57" s="118" t="s">
        <v>102</v>
      </c>
      <c r="F57" s="155">
        <f>'[2]jednotl - tlaky'!E60</f>
        <v>20</v>
      </c>
      <c r="G57" s="156">
        <f t="shared" si="18"/>
        <v>30</v>
      </c>
      <c r="H57" s="157">
        <v>53</v>
      </c>
      <c r="I57" s="158">
        <f>MAX('[2]jednotl - trojskok'!E60:G60)</f>
        <v>7.8</v>
      </c>
      <c r="J57" s="159">
        <f t="shared" si="19"/>
        <v>41</v>
      </c>
      <c r="K57" s="157">
        <v>46</v>
      </c>
      <c r="L57" s="160">
        <f>'[2]jednotl - shyby'!E60</f>
        <v>11</v>
      </c>
      <c r="M57" s="161">
        <f t="shared" si="20"/>
        <v>33</v>
      </c>
      <c r="N57" s="157">
        <v>55</v>
      </c>
      <c r="O57" s="160">
        <f>'[2]jednotl - vznosy'!E60</f>
        <v>27</v>
      </c>
      <c r="P57" s="162">
        <f t="shared" si="21"/>
        <v>40.5</v>
      </c>
      <c r="Q57" s="157">
        <v>32</v>
      </c>
      <c r="R57" s="163">
        <f t="shared" si="22"/>
        <v>144.5</v>
      </c>
      <c r="S57" s="133">
        <f t="shared" si="23"/>
        <v>53</v>
      </c>
      <c r="T57" s="133">
        <f t="shared" si="24"/>
        <v>55</v>
      </c>
      <c r="U57" s="133">
        <f t="shared" si="25"/>
        <v>32</v>
      </c>
      <c r="V57" s="133">
        <f t="shared" si="26"/>
        <v>46</v>
      </c>
      <c r="W57" s="24">
        <v>54</v>
      </c>
    </row>
    <row r="58" spans="1:23" ht="18" customHeight="1">
      <c r="A58" s="154">
        <v>51</v>
      </c>
      <c r="B58" s="115" t="s">
        <v>104</v>
      </c>
      <c r="C58" s="116" t="s">
        <v>20</v>
      </c>
      <c r="D58" s="117">
        <v>1994</v>
      </c>
      <c r="E58" s="118" t="s">
        <v>102</v>
      </c>
      <c r="F58" s="155">
        <f>'[2]jednotl - tlaky'!E61</f>
        <v>21</v>
      </c>
      <c r="G58" s="156">
        <f t="shared" si="18"/>
        <v>31.5</v>
      </c>
      <c r="H58" s="157">
        <v>51</v>
      </c>
      <c r="I58" s="158">
        <f>MAX('[2]jednotl - trojskok'!E61:G61)</f>
        <v>8.1999999999999993</v>
      </c>
      <c r="J58" s="159">
        <f t="shared" si="19"/>
        <v>48.999999999999986</v>
      </c>
      <c r="K58" s="157">
        <v>31</v>
      </c>
      <c r="L58" s="160">
        <f>'[2]jednotl - shyby'!E61</f>
        <v>16</v>
      </c>
      <c r="M58" s="161">
        <f t="shared" si="20"/>
        <v>48</v>
      </c>
      <c r="N58" s="157">
        <v>40</v>
      </c>
      <c r="O58" s="160">
        <f>'[2]jednotl - vznosy'!E61</f>
        <v>10</v>
      </c>
      <c r="P58" s="162">
        <f t="shared" si="21"/>
        <v>15</v>
      </c>
      <c r="Q58" s="157">
        <v>56</v>
      </c>
      <c r="R58" s="163">
        <f t="shared" si="22"/>
        <v>143.5</v>
      </c>
      <c r="S58" s="133">
        <f t="shared" si="23"/>
        <v>51</v>
      </c>
      <c r="T58" s="133">
        <f t="shared" si="24"/>
        <v>40</v>
      </c>
      <c r="U58" s="133">
        <f t="shared" si="25"/>
        <v>56</v>
      </c>
      <c r="V58" s="133">
        <f t="shared" si="26"/>
        <v>31</v>
      </c>
      <c r="W58" s="24">
        <v>55</v>
      </c>
    </row>
    <row r="59" spans="1:23" ht="18" customHeight="1">
      <c r="A59" s="154">
        <v>52</v>
      </c>
      <c r="B59" s="115" t="s">
        <v>55</v>
      </c>
      <c r="C59" s="116" t="s">
        <v>56</v>
      </c>
      <c r="D59" s="117">
        <v>1994</v>
      </c>
      <c r="E59" s="118" t="s">
        <v>53</v>
      </c>
      <c r="F59" s="155">
        <f>'[2]jednotl - tlaky'!E29</f>
        <v>23</v>
      </c>
      <c r="G59" s="156">
        <f t="shared" si="18"/>
        <v>34.5</v>
      </c>
      <c r="H59" s="157">
        <v>45</v>
      </c>
      <c r="I59" s="158">
        <f>MAX('[2]jednotl - trojskok'!E29:G29)</f>
        <v>7.3</v>
      </c>
      <c r="J59" s="159">
        <f t="shared" si="19"/>
        <v>33</v>
      </c>
      <c r="K59" s="157">
        <v>55</v>
      </c>
      <c r="L59" s="160">
        <f>'[2]jednotl - shyby'!E29</f>
        <v>16</v>
      </c>
      <c r="M59" s="161">
        <f t="shared" si="20"/>
        <v>48</v>
      </c>
      <c r="N59" s="157">
        <v>41</v>
      </c>
      <c r="O59" s="160">
        <f>'[2]jednotl - vznosy'!E29</f>
        <v>18</v>
      </c>
      <c r="P59" s="162">
        <f t="shared" si="21"/>
        <v>27</v>
      </c>
      <c r="Q59" s="157">
        <v>47</v>
      </c>
      <c r="R59" s="163">
        <f t="shared" si="22"/>
        <v>142.5</v>
      </c>
      <c r="S59" s="133">
        <f t="shared" si="23"/>
        <v>45</v>
      </c>
      <c r="T59" s="133">
        <f t="shared" si="24"/>
        <v>41</v>
      </c>
      <c r="U59" s="133">
        <f t="shared" si="25"/>
        <v>47</v>
      </c>
      <c r="V59" s="133">
        <f t="shared" si="26"/>
        <v>55</v>
      </c>
      <c r="W59" s="24">
        <v>23</v>
      </c>
    </row>
    <row r="60" spans="1:23" ht="18" customHeight="1">
      <c r="A60" s="154">
        <v>53</v>
      </c>
      <c r="B60" s="115" t="s">
        <v>47</v>
      </c>
      <c r="C60" s="116" t="s">
        <v>48</v>
      </c>
      <c r="D60" s="117">
        <v>1994</v>
      </c>
      <c r="E60" s="118" t="s">
        <v>46</v>
      </c>
      <c r="F60" s="155">
        <f>'[2]jednotl - tlaky'!E24</f>
        <v>22</v>
      </c>
      <c r="G60" s="156">
        <f t="shared" si="18"/>
        <v>33</v>
      </c>
      <c r="H60" s="157">
        <v>47</v>
      </c>
      <c r="I60" s="158">
        <f>MAX('[2]jednotl - trojskok'!E24:G24)</f>
        <v>8</v>
      </c>
      <c r="J60" s="159">
        <f t="shared" si="19"/>
        <v>45</v>
      </c>
      <c r="K60" s="157">
        <v>38</v>
      </c>
      <c r="L60" s="160">
        <f>'[2]jednotl - shyby'!E24</f>
        <v>15</v>
      </c>
      <c r="M60" s="161">
        <f t="shared" si="20"/>
        <v>45</v>
      </c>
      <c r="N60" s="157">
        <v>46</v>
      </c>
      <c r="O60" s="160">
        <f>'[2]jednotl - vznosy'!E24</f>
        <v>11</v>
      </c>
      <c r="P60" s="162">
        <f t="shared" si="21"/>
        <v>16.5</v>
      </c>
      <c r="Q60" s="157">
        <v>55</v>
      </c>
      <c r="R60" s="163">
        <f t="shared" si="22"/>
        <v>139.5</v>
      </c>
      <c r="S60" s="133">
        <f t="shared" si="23"/>
        <v>47</v>
      </c>
      <c r="T60" s="133">
        <f t="shared" si="24"/>
        <v>46</v>
      </c>
      <c r="U60" s="133">
        <f t="shared" si="25"/>
        <v>55</v>
      </c>
      <c r="V60" s="133">
        <f t="shared" si="26"/>
        <v>38</v>
      </c>
      <c r="W60" s="24">
        <v>18</v>
      </c>
    </row>
    <row r="61" spans="1:23" ht="18" customHeight="1">
      <c r="A61" s="154">
        <v>54</v>
      </c>
      <c r="B61" s="115" t="s">
        <v>100</v>
      </c>
      <c r="C61" s="116" t="s">
        <v>79</v>
      </c>
      <c r="D61" s="117">
        <v>1996</v>
      </c>
      <c r="E61" s="118" t="s">
        <v>96</v>
      </c>
      <c r="F61" s="155">
        <f>'[2]jednotl - tlaky'!E58</f>
        <v>19</v>
      </c>
      <c r="G61" s="156">
        <f t="shared" si="18"/>
        <v>28.5</v>
      </c>
      <c r="H61" s="157">
        <v>54</v>
      </c>
      <c r="I61" s="158">
        <f>MAX('[2]jednotl - trojskok'!E58:G58)</f>
        <v>7.3</v>
      </c>
      <c r="J61" s="159">
        <f t="shared" si="19"/>
        <v>33</v>
      </c>
      <c r="K61" s="157">
        <v>52</v>
      </c>
      <c r="L61" s="160">
        <f>'[2]jednotl - shyby'!E58</f>
        <v>15</v>
      </c>
      <c r="M61" s="161">
        <f t="shared" si="20"/>
        <v>45</v>
      </c>
      <c r="N61" s="157">
        <v>47</v>
      </c>
      <c r="O61" s="160">
        <f>'[2]jednotl - vznosy'!E58</f>
        <v>21</v>
      </c>
      <c r="P61" s="162">
        <f t="shared" si="21"/>
        <v>31.5</v>
      </c>
      <c r="Q61" s="157">
        <v>40</v>
      </c>
      <c r="R61" s="163">
        <f t="shared" si="22"/>
        <v>138</v>
      </c>
      <c r="S61" s="133">
        <f t="shared" si="23"/>
        <v>54</v>
      </c>
      <c r="T61" s="133">
        <f t="shared" si="24"/>
        <v>47</v>
      </c>
      <c r="U61" s="133">
        <f t="shared" si="25"/>
        <v>40</v>
      </c>
      <c r="V61" s="133">
        <f t="shared" si="26"/>
        <v>52</v>
      </c>
      <c r="W61" s="24">
        <v>52</v>
      </c>
    </row>
    <row r="62" spans="1:23" ht="18" customHeight="1">
      <c r="A62" s="154">
        <v>55</v>
      </c>
      <c r="B62" s="115" t="s">
        <v>99</v>
      </c>
      <c r="C62" s="116" t="s">
        <v>48</v>
      </c>
      <c r="D62" s="117">
        <v>1994</v>
      </c>
      <c r="E62" s="118" t="s">
        <v>96</v>
      </c>
      <c r="F62" s="155">
        <f>'[2]jednotl - tlaky'!E57</f>
        <v>19</v>
      </c>
      <c r="G62" s="156">
        <f t="shared" si="18"/>
        <v>28.5</v>
      </c>
      <c r="H62" s="157">
        <v>55</v>
      </c>
      <c r="I62" s="158">
        <f>MAX('[2]jednotl - trojskok'!E57:G57)</f>
        <v>8</v>
      </c>
      <c r="J62" s="159">
        <f t="shared" si="19"/>
        <v>45</v>
      </c>
      <c r="K62" s="157">
        <v>39</v>
      </c>
      <c r="L62" s="160">
        <f>'[2]jednotl - shyby'!E57</f>
        <v>13</v>
      </c>
      <c r="M62" s="161">
        <f t="shared" si="20"/>
        <v>39</v>
      </c>
      <c r="N62" s="157">
        <v>52</v>
      </c>
      <c r="O62" s="160">
        <f>'[2]jednotl - vznosy'!E57</f>
        <v>15</v>
      </c>
      <c r="P62" s="162">
        <f t="shared" si="21"/>
        <v>22.5</v>
      </c>
      <c r="Q62" s="157">
        <v>51</v>
      </c>
      <c r="R62" s="163">
        <f t="shared" si="22"/>
        <v>135</v>
      </c>
      <c r="S62" s="133">
        <f t="shared" si="23"/>
        <v>55</v>
      </c>
      <c r="T62" s="133">
        <f t="shared" si="24"/>
        <v>52</v>
      </c>
      <c r="U62" s="133">
        <f t="shared" si="25"/>
        <v>51</v>
      </c>
      <c r="V62" s="133">
        <f t="shared" si="26"/>
        <v>39</v>
      </c>
      <c r="W62" s="24">
        <v>51</v>
      </c>
    </row>
    <row r="63" spans="1:23" ht="18" customHeight="1">
      <c r="A63" s="154">
        <v>56</v>
      </c>
      <c r="B63" s="115" t="s">
        <v>87</v>
      </c>
      <c r="C63" s="116" t="s">
        <v>88</v>
      </c>
      <c r="D63" s="117">
        <v>1994</v>
      </c>
      <c r="E63" s="118" t="s">
        <v>83</v>
      </c>
      <c r="F63" s="155">
        <f>'[2]jednotl - tlaky'!E50</f>
        <v>18</v>
      </c>
      <c r="G63" s="156">
        <f t="shared" si="18"/>
        <v>27</v>
      </c>
      <c r="H63" s="157">
        <v>57</v>
      </c>
      <c r="I63" s="158">
        <f>MAX('[2]jednotl - trojskok'!E50:G50)</f>
        <v>7.6</v>
      </c>
      <c r="J63" s="159">
        <f t="shared" si="19"/>
        <v>37</v>
      </c>
      <c r="K63" s="157">
        <v>47</v>
      </c>
      <c r="L63" s="160">
        <f>'[2]jednotl - shyby'!E50</f>
        <v>16</v>
      </c>
      <c r="M63" s="161">
        <f t="shared" si="20"/>
        <v>48</v>
      </c>
      <c r="N63" s="157">
        <v>42</v>
      </c>
      <c r="O63" s="160">
        <f>'[2]jednotl - vznosy'!E50</f>
        <v>10</v>
      </c>
      <c r="P63" s="162">
        <f t="shared" si="21"/>
        <v>15</v>
      </c>
      <c r="Q63" s="157">
        <v>57</v>
      </c>
      <c r="R63" s="163">
        <f t="shared" si="22"/>
        <v>127</v>
      </c>
      <c r="S63" s="133">
        <f t="shared" si="23"/>
        <v>57</v>
      </c>
      <c r="T63" s="133">
        <f t="shared" si="24"/>
        <v>42</v>
      </c>
      <c r="U63" s="133">
        <f t="shared" si="25"/>
        <v>57</v>
      </c>
      <c r="V63" s="133">
        <f t="shared" si="26"/>
        <v>47</v>
      </c>
      <c r="W63" s="24">
        <v>44</v>
      </c>
    </row>
    <row r="64" spans="1:23" ht="18" customHeight="1">
      <c r="A64" s="154">
        <v>57</v>
      </c>
      <c r="B64" s="115" t="s">
        <v>84</v>
      </c>
      <c r="C64" s="116" t="s">
        <v>71</v>
      </c>
      <c r="D64" s="117">
        <v>1993</v>
      </c>
      <c r="E64" s="118" t="s">
        <v>83</v>
      </c>
      <c r="F64" s="155">
        <f>'[2]jednotl - tlaky'!E48</f>
        <v>25</v>
      </c>
      <c r="G64" s="156">
        <f t="shared" si="18"/>
        <v>37.5</v>
      </c>
      <c r="H64" s="157">
        <v>39</v>
      </c>
      <c r="I64" s="158">
        <f>MAX('[2]jednotl - trojskok'!E48:G48)</f>
        <v>8</v>
      </c>
      <c r="J64" s="159">
        <f t="shared" si="19"/>
        <v>45</v>
      </c>
      <c r="K64" s="157">
        <v>40</v>
      </c>
      <c r="L64" s="160">
        <f>'[2]jednotl - shyby'!E48</f>
        <v>5</v>
      </c>
      <c r="M64" s="161">
        <f t="shared" si="20"/>
        <v>15</v>
      </c>
      <c r="N64" s="157">
        <v>59</v>
      </c>
      <c r="O64" s="160">
        <f>'[2]jednotl - vznosy'!E48</f>
        <v>18</v>
      </c>
      <c r="P64" s="162">
        <f t="shared" si="21"/>
        <v>27</v>
      </c>
      <c r="Q64" s="157">
        <v>48</v>
      </c>
      <c r="R64" s="163">
        <f t="shared" si="22"/>
        <v>124.5</v>
      </c>
      <c r="S64" s="133">
        <f t="shared" si="23"/>
        <v>39</v>
      </c>
      <c r="T64" s="133">
        <f t="shared" si="24"/>
        <v>59</v>
      </c>
      <c r="U64" s="133">
        <f t="shared" si="25"/>
        <v>48</v>
      </c>
      <c r="V64" s="133">
        <f t="shared" si="26"/>
        <v>40</v>
      </c>
      <c r="W64" s="24">
        <v>42</v>
      </c>
    </row>
    <row r="65" spans="1:23" ht="18" customHeight="1">
      <c r="A65" s="154">
        <v>58</v>
      </c>
      <c r="B65" s="115" t="s">
        <v>81</v>
      </c>
      <c r="C65" s="116" t="s">
        <v>35</v>
      </c>
      <c r="D65" s="117">
        <v>1994</v>
      </c>
      <c r="E65" s="118" t="s">
        <v>77</v>
      </c>
      <c r="F65" s="155">
        <f>'[2]jednotl - tlaky'!E46</f>
        <v>13</v>
      </c>
      <c r="G65" s="156">
        <f t="shared" si="18"/>
        <v>19.5</v>
      </c>
      <c r="H65" s="157">
        <v>59</v>
      </c>
      <c r="I65" s="158">
        <f>MAX('[2]jednotl - trojskok'!E46:G46)</f>
        <v>7.6</v>
      </c>
      <c r="J65" s="159">
        <f t="shared" si="19"/>
        <v>37</v>
      </c>
      <c r="K65" s="157">
        <v>49</v>
      </c>
      <c r="L65" s="160">
        <f>'[2]jednotl - shyby'!E46</f>
        <v>10</v>
      </c>
      <c r="M65" s="161">
        <f t="shared" si="20"/>
        <v>30</v>
      </c>
      <c r="N65" s="157">
        <v>57</v>
      </c>
      <c r="O65" s="160">
        <f>'[2]jednotl - vznosy'!E46</f>
        <v>15</v>
      </c>
      <c r="P65" s="162">
        <f t="shared" si="21"/>
        <v>22.5</v>
      </c>
      <c r="Q65" s="157">
        <v>52</v>
      </c>
      <c r="R65" s="163">
        <f t="shared" si="22"/>
        <v>109</v>
      </c>
      <c r="S65" s="133">
        <f t="shared" si="23"/>
        <v>59</v>
      </c>
      <c r="T65" s="133">
        <f t="shared" si="24"/>
        <v>57</v>
      </c>
      <c r="U65" s="133">
        <f t="shared" si="25"/>
        <v>52</v>
      </c>
      <c r="V65" s="133">
        <f t="shared" si="26"/>
        <v>49</v>
      </c>
      <c r="W65" s="24">
        <v>40</v>
      </c>
    </row>
    <row r="66" spans="1:23" ht="18" customHeight="1">
      <c r="A66" s="154">
        <v>59</v>
      </c>
      <c r="B66" s="115" t="s">
        <v>105</v>
      </c>
      <c r="C66" s="116" t="s">
        <v>39</v>
      </c>
      <c r="D66" s="117">
        <v>1992</v>
      </c>
      <c r="E66" s="118" t="s">
        <v>102</v>
      </c>
      <c r="F66" s="155">
        <f>'[2]jednotl - tlaky'!E62</f>
        <v>16</v>
      </c>
      <c r="G66" s="156">
        <f t="shared" si="18"/>
        <v>24</v>
      </c>
      <c r="H66" s="157">
        <v>58</v>
      </c>
      <c r="I66" s="158">
        <f>MAX('[2]jednotl - trojskok'!E62:G62)</f>
        <v>7</v>
      </c>
      <c r="J66" s="159">
        <f t="shared" si="19"/>
        <v>30</v>
      </c>
      <c r="K66" s="157">
        <v>58</v>
      </c>
      <c r="L66" s="160">
        <f>'[2]jednotl - shyby'!E62</f>
        <v>9</v>
      </c>
      <c r="M66" s="161">
        <f t="shared" si="20"/>
        <v>27</v>
      </c>
      <c r="N66" s="157">
        <v>58</v>
      </c>
      <c r="O66" s="160">
        <f>'[2]jednotl - vznosy'!E62</f>
        <v>10</v>
      </c>
      <c r="P66" s="162">
        <f t="shared" si="21"/>
        <v>15</v>
      </c>
      <c r="Q66" s="157">
        <v>58</v>
      </c>
      <c r="R66" s="163">
        <f t="shared" si="22"/>
        <v>96</v>
      </c>
      <c r="S66" s="133">
        <f t="shared" si="23"/>
        <v>58</v>
      </c>
      <c r="T66" s="133">
        <f t="shared" si="24"/>
        <v>58</v>
      </c>
      <c r="U66" s="133">
        <f t="shared" si="25"/>
        <v>58</v>
      </c>
      <c r="V66" s="133">
        <f t="shared" si="26"/>
        <v>58</v>
      </c>
      <c r="W66" s="24">
        <v>56</v>
      </c>
    </row>
    <row r="67" spans="1:23" ht="18" customHeight="1" thickBot="1">
      <c r="A67" s="164">
        <v>60</v>
      </c>
      <c r="B67" s="119" t="s">
        <v>63</v>
      </c>
      <c r="C67" s="120" t="s">
        <v>64</v>
      </c>
      <c r="D67" s="121">
        <v>1994</v>
      </c>
      <c r="E67" s="122" t="s">
        <v>59</v>
      </c>
      <c r="F67" s="165">
        <f>'[2]jednotl - tlaky'!E34</f>
        <v>0</v>
      </c>
      <c r="G67" s="166">
        <f t="shared" si="18"/>
        <v>0</v>
      </c>
      <c r="H67" s="167">
        <v>60</v>
      </c>
      <c r="I67" s="168">
        <f>MAX('[2]jednotl - trojskok'!E34:G34)</f>
        <v>0</v>
      </c>
      <c r="J67" s="169">
        <f t="shared" si="19"/>
        <v>0</v>
      </c>
      <c r="K67" s="167">
        <v>60</v>
      </c>
      <c r="L67" s="170">
        <f>'[2]jednotl - shyby'!E34</f>
        <v>0</v>
      </c>
      <c r="M67" s="171">
        <f t="shared" si="20"/>
        <v>0</v>
      </c>
      <c r="N67" s="167">
        <v>60</v>
      </c>
      <c r="O67" s="170">
        <f>'[2]jednotl - vznosy'!E34</f>
        <v>0</v>
      </c>
      <c r="P67" s="172">
        <f t="shared" si="21"/>
        <v>0</v>
      </c>
      <c r="Q67" s="167">
        <v>60</v>
      </c>
      <c r="R67" s="173">
        <f t="shared" si="22"/>
        <v>0</v>
      </c>
      <c r="S67" s="133">
        <f t="shared" si="23"/>
        <v>60</v>
      </c>
      <c r="T67" s="133">
        <f t="shared" si="24"/>
        <v>60</v>
      </c>
      <c r="U67" s="133">
        <f t="shared" si="25"/>
        <v>60</v>
      </c>
      <c r="V67" s="133">
        <f t="shared" si="26"/>
        <v>60</v>
      </c>
      <c r="W67" s="24">
        <v>28</v>
      </c>
    </row>
    <row r="68" spans="1:23" ht="18" customHeight="1" thickTop="1">
      <c r="A68" s="96"/>
      <c r="B68" s="96"/>
      <c r="C68" s="96"/>
      <c r="D68" s="174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23"/>
      <c r="T68" s="23"/>
      <c r="U68" s="23"/>
      <c r="V68" s="23"/>
      <c r="W68" s="24"/>
    </row>
    <row r="69" spans="1:23" ht="18" customHeight="1">
      <c r="A69" s="175" t="s">
        <v>138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4"/>
      <c r="T69" s="4"/>
      <c r="U69" s="4"/>
      <c r="V69" s="4"/>
      <c r="W69" s="49"/>
    </row>
    <row r="70" spans="1:23">
      <c r="D70" s="1"/>
      <c r="W70" s="2"/>
    </row>
  </sheetData>
  <sortState ref="A10:W66">
    <sortCondition ref="A8:A66"/>
  </sortState>
  <mergeCells count="8">
    <mergeCell ref="R5:R7"/>
    <mergeCell ref="A1:R1"/>
    <mergeCell ref="O2:R2"/>
    <mergeCell ref="A5:A7"/>
    <mergeCell ref="B5:B7"/>
    <mergeCell ref="C5:C7"/>
    <mergeCell ref="D5:D7"/>
    <mergeCell ref="E5:E7"/>
  </mergeCells>
  <pageMargins left="0.19685039370078741" right="0.19685039370078741" top="0.59055118110236227" bottom="0.59055118110236227" header="0.31496062992125984" footer="0.31496062992125984"/>
  <pageSetup paperSize="9" scale="75" fitToWidth="2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shyb</vt:lpstr>
      <vt:lpstr>tlak</vt:lpstr>
      <vt:lpstr>trojskok</vt:lpstr>
      <vt:lpstr>vznos</vt:lpstr>
      <vt:lpstr>družstva</vt:lpstr>
      <vt:lpstr>jednotlivci</vt:lpstr>
      <vt:lpstr>družstva!Oblast_tisku</vt:lpstr>
      <vt:lpstr>jednotlivci!Oblast_tisku</vt:lpstr>
      <vt:lpstr>shyb!Oblast_tisku</vt:lpstr>
      <vt:lpstr>tlak!Oblast_tisku</vt:lpstr>
      <vt:lpstr>trojskok!Oblast_tisku</vt:lpstr>
      <vt:lpstr>vznos!Oblast_tisku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2012-04-29T06:37:02Z</dcterms:modified>
</cp:coreProperties>
</file>